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defaultThemeVersion="124226"/>
  <mc:AlternateContent xmlns:mc="http://schemas.openxmlformats.org/markup-compatibility/2006">
    <mc:Choice Requires="x15">
      <x15ac:absPath xmlns:x15ac="http://schemas.microsoft.com/office/spreadsheetml/2010/11/ac" url="Y:\BEELINE CAPITAL ADVISORS\BEELINE CAPITAL ADVISORS PVT LTD\SEBI\Track Record of Past Issue Handled\Beeline capital\52. Toss the Coin\"/>
    </mc:Choice>
  </mc:AlternateContent>
  <xr:revisionPtr revIDLastSave="0" documentId="13_ncr:1_{964F7C43-B1CE-485C-9F9D-FC25EDE5B283}" xr6:coauthVersionLast="47" xr6:coauthVersionMax="47" xr10:uidLastSave="{00000000-0000-0000-0000-000000000000}"/>
  <bookViews>
    <workbookView xWindow="-120" yWindow="-120" windowWidth="20730" windowHeight="11160" xr2:uid="{00000000-000D-0000-FFFF-FFFF00000000}"/>
  </bookViews>
  <sheets>
    <sheet name="TOSS THE COIN" sheetId="1" r:id="rId1"/>
    <sheet name="Sheet1" sheetId="6" r:id="rId2"/>
    <sheet name="Sheet2" sheetId="5" r:id="rId3"/>
    <sheet name="Sheet3" sheetId="3" state="hidden" r:id="rId4"/>
    <sheet name="QIB" sheetId="4" state="hidden" r:id="rId5"/>
  </sheets>
  <definedNames>
    <definedName name="_xlnm._FilterDatabase" localSheetId="2" hidden="1">Sheet2!$A$1:$M$1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1" i="1" l="1"/>
  <c r="F29" i="1"/>
  <c r="F28" i="1"/>
  <c r="E84" i="1"/>
  <c r="D70" i="5"/>
  <c r="D69" i="5"/>
  <c r="H68" i="5"/>
  <c r="H70" i="5" s="1"/>
  <c r="G68" i="5"/>
</calcChain>
</file>

<file path=xl/sharedStrings.xml><?xml version="1.0" encoding="utf-8"?>
<sst xmlns="http://schemas.openxmlformats.org/spreadsheetml/2006/main" count="221" uniqueCount="136">
  <si>
    <t>A. For Equity Issues</t>
  </si>
  <si>
    <t>Sr. No.</t>
  </si>
  <si>
    <t>Name of the issue:</t>
  </si>
  <si>
    <t>Type of  issue</t>
  </si>
  <si>
    <t>Grade of issue alongwith name of the rating agency</t>
  </si>
  <si>
    <t>Subscription level (number of times)*</t>
  </si>
  <si>
    <t>(i) allotment in the issue</t>
  </si>
  <si>
    <t>Nil</t>
  </si>
  <si>
    <t>will be updated at the end of 3rd F.Y.</t>
  </si>
  <si>
    <t>(Rs. in lakhs)</t>
  </si>
  <si>
    <t>Parameters</t>
  </si>
  <si>
    <t>Income from operations</t>
  </si>
  <si>
    <t>Net Profit for the period</t>
  </si>
  <si>
    <t>Paid-up equity share capital</t>
  </si>
  <si>
    <t>Reserves excluding revaluation reserves</t>
  </si>
  <si>
    <t>Trading status in the scrip of the issuer (whether frequently traded (as defined under Regulation 2 (j) of SEBI (SAST) Regulations, 2011)  or infrequently traded/ delisted/ suspended by any stock exchange, etc.)</t>
  </si>
  <si>
    <t xml:space="preserve">(ii) at the end of 2nd FY </t>
  </si>
  <si>
    <t xml:space="preserve">(iii) at the end of 3rd FY </t>
  </si>
  <si>
    <t>(ii) Actual utilization</t>
  </si>
  <si>
    <t>(iii) Reasons for deviation, if any:</t>
  </si>
  <si>
    <t xml:space="preserve">                </t>
  </si>
  <si>
    <t>Comments of monitoring agency</t>
  </si>
  <si>
    <t xml:space="preserve">Price- related data </t>
  </si>
  <si>
    <t>Issue price (Rs):</t>
  </si>
  <si>
    <t>Price parameters</t>
  </si>
  <si>
    <t>High (during the FY)</t>
  </si>
  <si>
    <t>Low (during the FY)</t>
  </si>
  <si>
    <t>*30th calendar day has been taken as listing date plus 29 calendar days.</t>
  </si>
  <si>
    <t>** 90th calendar day  has been taken as listing date plus 89 calendar days.</t>
  </si>
  <si>
    <t>Basis for Issue Price and Comparison with Peer Group &amp; Industry Average (Source of accounting ratios of peer group and industry average may be indicated; source of the accounting ratios may generally be the same, however in case of different sources, reasons for the same may be indicated)</t>
  </si>
  <si>
    <t>Accounting ratio</t>
  </si>
  <si>
    <t>Name of company</t>
  </si>
  <si>
    <t>EPS (Basic &amp; before Extraordinary Items )</t>
  </si>
  <si>
    <t>Peer Group:</t>
  </si>
  <si>
    <t>Industry Avg:</t>
  </si>
  <si>
    <t>P/E</t>
  </si>
  <si>
    <t>NAV per share based on balance sheet</t>
  </si>
  <si>
    <t>Any other material information</t>
  </si>
  <si>
    <t xml:space="preserve"> </t>
  </si>
  <si>
    <t xml:space="preserve">(iii) Reasons for delay in implementation, if any </t>
  </si>
  <si>
    <t>(i) as disclosed in the offer document^</t>
  </si>
  <si>
    <t>RONW (%)</t>
  </si>
  <si>
    <t>As per finalised Basis of Allotment minutes.</t>
  </si>
  <si>
    <t>Since the issue is being made in terms of Chapter IX of the SEBI (ICDR) Regulations, 2018 there is no requirement of appointing a IPO Grading agency.</t>
  </si>
  <si>
    <t>As disclosed in the offer document (See Clause (9) (K) of Schedule VI to SEBI (ICDR) Regulations, 2018)*</t>
  </si>
  <si>
    <t>Status of implementation of project/ commencement of commercial production (as submitted to stock exchanges under Regulation 32 of the SEBI (Listing Obligations &amp; Disclosure Requirements) , 2015</t>
  </si>
  <si>
    <t>Sectorial Index# (SME IPO)</t>
  </si>
  <si>
    <t>QIB holding (as a % of total outstanding capital) as disclosed to stock exchanges (See Regulation 31 of the SEBI (Listing Obligations &amp; Disclosure Requirements) , 2015</t>
  </si>
  <si>
    <t>Financials of the issuer (as per the annual financial results submitted to stock exchange in Regulation 33 of the SEBI (Listing Obligations &amp; Disclosure Requirements) , 2015</t>
  </si>
  <si>
    <t>Change, if any, in directors of issuer from the disclosures in the offer document (See Regulation 68 and Schedule III of the SEBI (Listing Obligations &amp; Disclosure Requirements) , 2015</t>
  </si>
  <si>
    <t>Closing price</t>
  </si>
  <si>
    <t>Status of utilization of issue proceeds (as submitted to stock exchanges under Regulation 32 of the SEBI (Listing Obligations &amp; Disclosure Requirements) , 2015 (Rs. In Lakhs)</t>
  </si>
  <si>
    <t>will be updated at the end of 2nd F.Y.</t>
  </si>
  <si>
    <t xml:space="preserve">Closing price </t>
  </si>
  <si>
    <t>N.A</t>
  </si>
  <si>
    <t>Not Available</t>
  </si>
  <si>
    <t>Issue size (Rs. In lakhs)</t>
  </si>
  <si>
    <t xml:space="preserve">(iii) at the end of 2nd FY </t>
  </si>
  <si>
    <t xml:space="preserve">(iv) at the end of 3rd FY </t>
  </si>
  <si>
    <t>1st FY 
(March 31, 2025)</t>
  </si>
  <si>
    <t>2nd FY 
 (March 31, 2026)</t>
  </si>
  <si>
    <t>3rd FY
 (March 31, 2027)</t>
  </si>
  <si>
    <t>At the end of 1st FY 2024-25</t>
  </si>
  <si>
    <t>At the end of 2nd FY 2025-26</t>
  </si>
  <si>
    <t>At the end of 3rd FY 2026-27</t>
  </si>
  <si>
    <t xml:space="preserve">As at the end of 1st FY after the listing of the issue (31.03.2025) </t>
  </si>
  <si>
    <t>As at the end of 2nd FY after the listing of the issue (31.03.2026)</t>
  </si>
  <si>
    <t>As at the end of 3rd FY after the listing of the issue (31.03.2027)</t>
  </si>
  <si>
    <t>NA</t>
  </si>
  <si>
    <t>*Excluding the enchor investors portion</t>
  </si>
  <si>
    <t>(i) as disclosed in the offer document: Proposed Schedule of Implementation*</t>
  </si>
  <si>
    <t>Initial Public Offering (IPO) on BSE SME</t>
  </si>
  <si>
    <t>Source: BSE</t>
  </si>
  <si>
    <t>Source: BSE (Based on Free Float equity shares)</t>
  </si>
  <si>
    <t>Market Price (BSE)</t>
  </si>
  <si>
    <t>Note: 1. Where the 30th day / 90th day / March 31 of a particular year falls on a BSE trading holiday, the immediately previous trading day has been considered.</t>
  </si>
  <si>
    <t>Index (of the Designated Stock Exchange): BSE SENSEX</t>
  </si>
  <si>
    <t>2. Where the 30th day / 90th day / March 31 of a particular year falls on the day when there is no trade in equity share of the Company , preceding trading day has been considered and accordingly corresponding data of BSE SENSEX and SME IPO is mentioned in the table above. in case there is no trading on previous trading day then day when trading took place is considered.</t>
  </si>
  <si>
    <t>Note : Industry average has been calculated by taking the average of peer group companies. In the present case, no peer group company is taken into consideration.</t>
  </si>
  <si>
    <t>Toss The Coin Limited</t>
  </si>
  <si>
    <t>₹ 917.28 Lakhs</t>
  </si>
  <si>
    <t>939.64 Times</t>
  </si>
  <si>
    <t>Since the company's share were listed on December 17, 2024  we are considering March 31, 2025 as the 1st Financial Year.</t>
  </si>
  <si>
    <t xml:space="preserve">^ As disclosed in the chapter Object of the issue as Proposed Schedule of Implementation                                                                                                                                           </t>
  </si>
  <si>
    <t>(ii) Actual implementation*</t>
  </si>
  <si>
    <t xml:space="preserve">Amount to be deployed and utilized in F.Y. 2024-25
1.Funding capital expenditure for Development of Microservices Application of Rs 50.00 Lakhs
</t>
  </si>
  <si>
    <t>Amount to be deployed and utilized in F.Y. 2025-26
1.Funding capital expenditure for Development of Microservices Application of Rs. 244.73 Lakhs</t>
  </si>
  <si>
    <t xml:space="preserve"> Amount to be deployed and utilized in F.Y. 2024-25
1.Funding capital expenditure for Development of Microservices Application  Rs. 50.00 Lakhs
2.Funding capital Expenditure for opening new Offices of  Rs. 12.00 Lakhs
3.Funding Working Capital Requirement of our Company of Rs. 80.00 Lakhs
4.General Corporate Purposes of Rs. 100.00 Lakhs
Amount to be deployed and utilized in F.Y. 2025-26
1.Funding capital expenditure for Development of Microservices Application  Rs. 244.73 Lakhs
2.Funding capital Expenditure for opening new Offices of  Rs. 108.00 Lakhs
3.Funding Working Capital Requirement of our Company of Rs. 120.00 Lakhs
4.General Corporate Purposes of Rs. 117.55 Lakhs
</t>
  </si>
  <si>
    <t>NOT AVAILABLE</t>
  </si>
  <si>
    <t>No appointment of Monitoring Agency required as the Issue Size does not exceeds one hundred crore rupees</t>
  </si>
  <si>
    <t>Rs. 182/-</t>
  </si>
  <si>
    <t>At close of listing day (December 17, 2024*)</t>
  </si>
  <si>
    <t>At close of 30th calendar day from listing day (January 15, 2025*)</t>
  </si>
  <si>
    <t>Issuer:Toss The Coin Limited</t>
  </si>
  <si>
    <t>*Source:  Prospectus dated  December 13, 2024 and based on restated summary statement FY 2023-24  and for peer group data from Annual Report of FY 2023-24 and prospectus is taken.                                                                                                                                                                                                                                                                                                                                     #Source: Results for the FY 2024-25 will be updated on completion of FY 2024-25 and consequently data of the peer group will be updated on completion of first FY 2024-25.</t>
  </si>
  <si>
    <t>Note: Since the company's share were listed on December 17, 2024, we are considering March 31, 2025 as the 1st Financial Year.</t>
  </si>
  <si>
    <t>Category</t>
  </si>
  <si>
    <t>Sub-Category</t>
  </si>
  <si>
    <t>No. of Investors</t>
  </si>
  <si>
    <t>Shares Held</t>
  </si>
  <si>
    <t>% Holding</t>
  </si>
  <si>
    <t>B1) Institutions (Domestic)</t>
  </si>
  <si>
    <t>Venture Capital Funds</t>
  </si>
  <si>
    <t>└── Next Orbit Ventures Fund</t>
  </si>
  <si>
    <t>Alternate Investment Funds (AIFs)</t>
  </si>
  <si>
    <t>└── Evergrow Capital Opp. Fund</t>
  </si>
  <si>
    <t>Subtotal B1</t>
  </si>
  <si>
    <t>B2) Institutions (Foreign)</t>
  </si>
  <si>
    <t>FPI – Category I</t>
  </si>
  <si>
    <t>FPI – Category II</t>
  </si>
  <si>
    <t>Subtotal B2</t>
  </si>
  <si>
    <t>Total QIB Holding (B1 + B2)</t>
  </si>
  <si>
    <t>Date</t>
  </si>
  <si>
    <t>Open Price</t>
  </si>
  <si>
    <t>High Price</t>
  </si>
  <si>
    <t>Low Price</t>
  </si>
  <si>
    <t>Close Price</t>
  </si>
  <si>
    <t>WAP</t>
  </si>
  <si>
    <t>No.of Shares</t>
  </si>
  <si>
    <t>No. of Trades</t>
  </si>
  <si>
    <t>Total Turnover (Rs.)</t>
  </si>
  <si>
    <t>Deliverable Quantity</t>
  </si>
  <si>
    <t>% Deli. Qty to Traded Qty</t>
  </si>
  <si>
    <t>Spread High-Low</t>
  </si>
  <si>
    <t>Spread Close-Open</t>
  </si>
  <si>
    <t xml:space="preserve">o/s shares </t>
  </si>
  <si>
    <t>Yes Frquently Traded (215%)</t>
  </si>
  <si>
    <t>No</t>
  </si>
  <si>
    <t>At close of 90th calendar day from listing day(*March 17, 2025*)</t>
  </si>
  <si>
    <t># BSE does not have any sectorial index for Media Industry, hence data for BSE SME IPO has been provided here.</t>
  </si>
  <si>
    <t>(i) at the end of 1st FY March 31, 2025</t>
  </si>
  <si>
    <t>(ii) at the end of 1st FY( March 31, 2025)</t>
  </si>
  <si>
    <t>(i) at the end of 1st F.Y. (March 31, 2025)</t>
  </si>
  <si>
    <t>Source - *utilization of proceeds of public issue from the objects as stated in the prospectus of the issue.
** Source: Statement of deviation and veriation filed by the company to stock exchange for the half year ended on March 31, 2025</t>
  </si>
  <si>
    <t>Funding capital expenditure for Development of Microservices Application of Rs 28.86 Lakhs</t>
  </si>
  <si>
    <t>1. Funding capital expenditure for Development of Microservices Application of Rs. 28.86 Lakhs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</si>
</sst>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font>
      <sz val="11"/>
      <color theme="1"/>
      <name val="Calibri"/>
      <family val="2"/>
      <scheme val="minor"/>
    </font>
    <font>
      <b/>
      <u/>
      <sz val="10"/>
      <name val="Times New Roman"/>
      <family val="1"/>
    </font>
    <font>
      <sz val="10"/>
      <color theme="1"/>
      <name val="Times New Roman"/>
      <family val="1"/>
    </font>
    <font>
      <b/>
      <sz val="10"/>
      <color theme="1"/>
      <name val="Times New Roman"/>
      <family val="1"/>
    </font>
    <font>
      <b/>
      <sz val="10"/>
      <name val="Times New Roman"/>
      <family val="1"/>
    </font>
    <font>
      <sz val="10"/>
      <name val="Times New Roman"/>
      <family val="1"/>
    </font>
    <font>
      <i/>
      <sz val="10"/>
      <name val="Times New Roman"/>
      <family val="1"/>
    </font>
    <font>
      <b/>
      <i/>
      <sz val="10"/>
      <name val="Times New Roman"/>
      <family val="1"/>
    </font>
    <font>
      <b/>
      <sz val="10"/>
      <color rgb="FFFF0000"/>
      <name val="Times New Roman"/>
      <family val="1"/>
    </font>
    <font>
      <b/>
      <sz val="10"/>
      <color theme="1" tint="4.9989318521683403E-2"/>
      <name val="Times New Roman"/>
      <family val="1"/>
    </font>
    <font>
      <i/>
      <sz val="10"/>
      <color theme="1"/>
      <name val="Times New Roman"/>
      <family val="1"/>
    </font>
    <font>
      <b/>
      <sz val="10"/>
      <color indexed="8"/>
      <name val="Times New Roman"/>
      <family val="1"/>
    </font>
    <font>
      <i/>
      <sz val="10"/>
      <color indexed="8"/>
      <name val="Times New Roman"/>
      <family val="1"/>
    </font>
    <font>
      <b/>
      <i/>
      <sz val="10"/>
      <color theme="1"/>
      <name val="Times New Roman"/>
      <family val="1"/>
    </font>
    <font>
      <sz val="11"/>
      <color theme="1"/>
      <name val="Times New Roman"/>
      <family val="1"/>
    </font>
    <font>
      <sz val="12"/>
      <color theme="1"/>
      <name val="Times New Roman"/>
      <family val="1"/>
    </font>
    <font>
      <sz val="11"/>
      <color theme="1"/>
      <name val="Calibri"/>
      <family val="2"/>
      <scheme val="minor"/>
    </font>
    <font>
      <b/>
      <sz val="11"/>
      <color theme="1"/>
      <name val="Calibri"/>
      <family val="2"/>
      <scheme val="minor"/>
    </font>
    <font>
      <sz val="8"/>
      <color rgb="FF000000"/>
      <name val="MyFirstFont"/>
    </font>
  </fonts>
  <fills count="3">
    <fill>
      <patternFill patternType="none"/>
    </fill>
    <fill>
      <patternFill patternType="gray125"/>
    </fill>
    <fill>
      <patternFill patternType="solid">
        <fgColor theme="0"/>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theme="0" tint="-0.249977111117893"/>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style="thin">
        <color indexed="64"/>
      </bottom>
      <diagonal/>
    </border>
    <border>
      <left style="thin">
        <color theme="1"/>
      </left>
      <right style="thin">
        <color theme="1"/>
      </right>
      <top style="thin">
        <color theme="1"/>
      </top>
      <bottom style="thin">
        <color theme="1"/>
      </bottom>
      <diagonal/>
    </border>
    <border>
      <left style="thin">
        <color indexed="64"/>
      </left>
      <right/>
      <top style="thin">
        <color indexed="64"/>
      </top>
      <bottom style="thin">
        <color indexed="64"/>
      </bottom>
      <diagonal/>
    </border>
    <border>
      <left style="thin">
        <color theme="1"/>
      </left>
      <right style="thin">
        <color theme="1"/>
      </right>
      <top style="thin">
        <color theme="1"/>
      </top>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theme="0" tint="-0.249977111117893"/>
      </top>
      <bottom/>
      <diagonal/>
    </border>
    <border>
      <left/>
      <right/>
      <top style="thin">
        <color theme="0" tint="-0.249977111117893"/>
      </top>
      <bottom/>
      <diagonal/>
    </border>
    <border>
      <left/>
      <right style="thin">
        <color theme="0" tint="-0.249977111117893"/>
      </right>
      <top/>
      <bottom/>
      <diagonal/>
    </border>
    <border>
      <left style="thin">
        <color theme="0" tint="-0.249977111117893"/>
      </left>
      <right/>
      <top style="thin">
        <color theme="0" tint="-0.249977111117893"/>
      </top>
      <bottom/>
      <diagonal/>
    </border>
    <border>
      <left style="thin">
        <color theme="1"/>
      </left>
      <right style="thin">
        <color theme="1"/>
      </right>
      <top/>
      <bottom style="thin">
        <color theme="1"/>
      </bottom>
      <diagonal/>
    </border>
    <border>
      <left/>
      <right/>
      <top style="thin">
        <color theme="1"/>
      </top>
      <bottom style="thin">
        <color indexed="64"/>
      </bottom>
      <diagonal/>
    </border>
    <border>
      <left style="thin">
        <color theme="1"/>
      </left>
      <right/>
      <top style="thin">
        <color indexed="64"/>
      </top>
      <bottom style="thin">
        <color theme="1"/>
      </bottom>
      <diagonal/>
    </border>
    <border>
      <left/>
      <right/>
      <top style="thin">
        <color indexed="64"/>
      </top>
      <bottom style="thin">
        <color theme="1"/>
      </bottom>
      <diagonal/>
    </border>
    <border>
      <left/>
      <right style="thin">
        <color theme="1"/>
      </right>
      <top style="thin">
        <color indexed="64"/>
      </top>
      <bottom style="thin">
        <color theme="1"/>
      </bottom>
      <diagonal/>
    </border>
    <border>
      <left style="thin">
        <color indexed="64"/>
      </left>
      <right/>
      <top/>
      <bottom/>
      <diagonal/>
    </border>
    <border>
      <left style="thin">
        <color indexed="64"/>
      </left>
      <right style="thin">
        <color indexed="64"/>
      </right>
      <top/>
      <bottom style="thin">
        <color theme="0" tint="-0.249977111117893"/>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s>
  <cellStyleXfs count="2">
    <xf numFmtId="0" fontId="0" fillId="0" borderId="0"/>
    <xf numFmtId="9" fontId="16" fillId="0" borderId="0" applyFont="0" applyFill="0" applyBorder="0" applyAlignment="0" applyProtection="0"/>
  </cellStyleXfs>
  <cellXfs count="159">
    <xf numFmtId="0" fontId="0" fillId="0" borderId="0" xfId="0"/>
    <xf numFmtId="0" fontId="2" fillId="0" borderId="0" xfId="0" applyFont="1" applyAlignment="1">
      <alignment vertical="center" wrapText="1"/>
    </xf>
    <xf numFmtId="0" fontId="3" fillId="0" borderId="0" xfId="0" applyFont="1" applyAlignment="1">
      <alignment vertical="center" wrapText="1"/>
    </xf>
    <xf numFmtId="0" fontId="3" fillId="0" borderId="0" xfId="0" applyFont="1" applyAlignment="1">
      <alignment horizontal="center" vertical="center" wrapText="1"/>
    </xf>
    <xf numFmtId="0" fontId="4" fillId="0" borderId="1" xfId="0" applyFont="1" applyBorder="1" applyAlignment="1">
      <alignment vertical="center" wrapText="1"/>
    </xf>
    <xf numFmtId="0" fontId="5" fillId="0" borderId="0" xfId="0" applyFont="1" applyAlignment="1">
      <alignment horizontal="center" vertical="center" wrapText="1"/>
    </xf>
    <xf numFmtId="0" fontId="4" fillId="0" borderId="2" xfId="0" applyFont="1" applyBorder="1" applyAlignment="1">
      <alignment horizontal="center" vertical="center" wrapText="1"/>
    </xf>
    <xf numFmtId="0" fontId="4" fillId="0" borderId="0" xfId="0" applyFont="1" applyAlignment="1">
      <alignment horizontal="center" vertical="center" wrapText="1"/>
    </xf>
    <xf numFmtId="0" fontId="2" fillId="0" borderId="0" xfId="0" applyFont="1" applyAlignment="1">
      <alignment horizontal="left" vertical="center" wrapText="1"/>
    </xf>
    <xf numFmtId="0" fontId="4" fillId="0" borderId="0" xfId="0" applyFont="1" applyAlignment="1">
      <alignment vertical="center" wrapText="1"/>
    </xf>
    <xf numFmtId="0" fontId="5" fillId="0" borderId="0" xfId="0" applyFont="1" applyAlignment="1">
      <alignment horizontal="left" vertical="center" wrapText="1"/>
    </xf>
    <xf numFmtId="0" fontId="4" fillId="0" borderId="0" xfId="0" applyFont="1" applyAlignment="1">
      <alignment horizontal="left" vertical="center" wrapText="1"/>
    </xf>
    <xf numFmtId="0" fontId="4" fillId="0" borderId="1" xfId="0" applyFont="1" applyBorder="1" applyAlignment="1">
      <alignment horizontal="left" vertical="center" wrapText="1"/>
    </xf>
    <xf numFmtId="0" fontId="2" fillId="0" borderId="0" xfId="0" applyFont="1" applyAlignment="1">
      <alignment horizontal="center" vertical="center" wrapText="1"/>
    </xf>
    <xf numFmtId="0" fontId="4" fillId="0" borderId="13" xfId="0" applyFont="1" applyBorder="1" applyAlignment="1">
      <alignment horizontal="center" vertical="center" wrapText="1"/>
    </xf>
    <xf numFmtId="0" fontId="8" fillId="0" borderId="0" xfId="0" applyFont="1" applyAlignment="1">
      <alignment vertical="center" wrapText="1"/>
    </xf>
    <xf numFmtId="0" fontId="4" fillId="0" borderId="11" xfId="0" applyFont="1" applyBorder="1" applyAlignment="1">
      <alignment horizontal="center" vertical="center" wrapText="1"/>
    </xf>
    <xf numFmtId="0" fontId="4" fillId="0" borderId="14" xfId="0" applyFont="1" applyBorder="1" applyAlignment="1">
      <alignment horizontal="center" vertical="center" wrapText="1"/>
    </xf>
    <xf numFmtId="0" fontId="2" fillId="0" borderId="15" xfId="0" applyFont="1" applyBorder="1" applyAlignment="1">
      <alignment horizontal="left" vertical="center" wrapText="1"/>
    </xf>
    <xf numFmtId="0" fontId="2" fillId="2" borderId="6" xfId="0" applyFont="1" applyFill="1" applyBorder="1" applyAlignment="1">
      <alignment vertical="center" wrapText="1"/>
    </xf>
    <xf numFmtId="0" fontId="2" fillId="0" borderId="6" xfId="0" applyFont="1" applyBorder="1" applyAlignment="1">
      <alignment vertical="center" wrapText="1"/>
    </xf>
    <xf numFmtId="14" fontId="2" fillId="0" borderId="0" xfId="0" applyNumberFormat="1" applyFont="1" applyAlignment="1">
      <alignment vertical="center" wrapText="1"/>
    </xf>
    <xf numFmtId="2" fontId="2" fillId="0" borderId="0" xfId="0" applyNumberFormat="1" applyFont="1" applyAlignment="1">
      <alignment horizontal="right" vertical="center" wrapText="1"/>
    </xf>
    <xf numFmtId="0" fontId="3" fillId="0" borderId="19" xfId="0" applyFont="1" applyBorder="1" applyAlignment="1">
      <alignment vertical="center" wrapText="1"/>
    </xf>
    <xf numFmtId="14" fontId="2" fillId="0" borderId="0" xfId="0" applyNumberFormat="1" applyFont="1" applyAlignment="1">
      <alignment vertical="center"/>
    </xf>
    <xf numFmtId="0" fontId="2" fillId="0" borderId="0" xfId="0" applyFont="1" applyAlignment="1">
      <alignment vertical="center"/>
    </xf>
    <xf numFmtId="0" fontId="4" fillId="0" borderId="21" xfId="0" applyFont="1" applyBorder="1" applyAlignment="1">
      <alignment horizontal="center" vertical="center" wrapText="1"/>
    </xf>
    <xf numFmtId="0" fontId="5" fillId="0" borderId="22" xfId="0" applyFont="1" applyBorder="1" applyAlignment="1">
      <alignment vertical="center" wrapText="1"/>
    </xf>
    <xf numFmtId="0" fontId="5" fillId="0" borderId="20" xfId="0" applyFont="1" applyBorder="1" applyAlignment="1">
      <alignment vertical="center" wrapText="1"/>
    </xf>
    <xf numFmtId="14" fontId="5" fillId="0" borderId="20" xfId="0" applyNumberFormat="1" applyFont="1" applyBorder="1" applyAlignment="1">
      <alignment vertical="center" wrapText="1"/>
    </xf>
    <xf numFmtId="0" fontId="5" fillId="0" borderId="1" xfId="0" applyFont="1" applyBorder="1" applyAlignment="1">
      <alignment horizontal="left" vertical="center" wrapText="1"/>
    </xf>
    <xf numFmtId="15" fontId="4" fillId="0" borderId="0" xfId="0" applyNumberFormat="1" applyFont="1" applyAlignment="1">
      <alignment vertical="center" wrapText="1"/>
    </xf>
    <xf numFmtId="15" fontId="4" fillId="0" borderId="0" xfId="0" applyNumberFormat="1" applyFont="1" applyAlignment="1">
      <alignment horizontal="left" vertical="center" wrapText="1"/>
    </xf>
    <xf numFmtId="0" fontId="3" fillId="2" borderId="0" xfId="0" applyFont="1" applyFill="1" applyAlignment="1">
      <alignment horizontal="center" vertical="center" wrapText="1"/>
    </xf>
    <xf numFmtId="0" fontId="4" fillId="2" borderId="3" xfId="0" applyFont="1" applyFill="1" applyBorder="1" applyAlignment="1">
      <alignment horizontal="left" vertical="center" wrapText="1"/>
    </xf>
    <xf numFmtId="0" fontId="2" fillId="2" borderId="0" xfId="0" applyFont="1" applyFill="1" applyAlignment="1">
      <alignment vertical="center" wrapText="1"/>
    </xf>
    <xf numFmtId="0" fontId="5" fillId="0" borderId="24" xfId="0" applyFont="1" applyBorder="1" applyAlignment="1">
      <alignment vertical="center" wrapText="1"/>
    </xf>
    <xf numFmtId="0" fontId="5" fillId="0" borderId="0" xfId="0" applyFont="1" applyAlignment="1">
      <alignment vertical="center" wrapText="1"/>
    </xf>
    <xf numFmtId="0" fontId="4" fillId="2" borderId="1" xfId="0" applyFont="1" applyFill="1" applyBorder="1" applyAlignment="1">
      <alignment vertical="center" wrapText="1"/>
    </xf>
    <xf numFmtId="0" fontId="3" fillId="0" borderId="1" xfId="0" applyFont="1" applyBorder="1" applyAlignment="1">
      <alignment vertical="center" wrapText="1"/>
    </xf>
    <xf numFmtId="0" fontId="2" fillId="0" borderId="5" xfId="0" applyFont="1" applyBorder="1" applyAlignment="1">
      <alignment vertical="center" wrapText="1"/>
    </xf>
    <xf numFmtId="0" fontId="3" fillId="0" borderId="12" xfId="0" applyFont="1" applyBorder="1" applyAlignment="1">
      <alignment horizontal="center" vertical="center" wrapText="1"/>
    </xf>
    <xf numFmtId="0" fontId="9" fillId="0" borderId="12" xfId="0" applyFont="1" applyBorder="1" applyAlignment="1">
      <alignment horizontal="center" vertical="center" wrapText="1"/>
    </xf>
    <xf numFmtId="0" fontId="4" fillId="0" borderId="28" xfId="0" applyFont="1" applyBorder="1" applyAlignment="1">
      <alignment horizontal="center" vertical="center" wrapText="1"/>
    </xf>
    <xf numFmtId="0" fontId="6" fillId="0" borderId="0" xfId="0" applyFont="1" applyAlignment="1">
      <alignment horizontal="left" vertical="center" wrapText="1"/>
    </xf>
    <xf numFmtId="0" fontId="7" fillId="0" borderId="0" xfId="0" applyFont="1" applyAlignment="1">
      <alignment horizontal="left" vertical="center" wrapText="1"/>
    </xf>
    <xf numFmtId="0" fontId="3" fillId="0" borderId="8" xfId="0" applyFont="1" applyBorder="1" applyAlignment="1">
      <alignment horizontal="left" vertical="center" wrapText="1"/>
    </xf>
    <xf numFmtId="0" fontId="3" fillId="0" borderId="4" xfId="0" applyFont="1" applyBorder="1" applyAlignment="1">
      <alignment horizontal="left" vertical="center" wrapText="1"/>
    </xf>
    <xf numFmtId="4" fontId="2" fillId="0" borderId="0" xfId="0" applyNumberFormat="1" applyFont="1" applyAlignment="1">
      <alignment vertical="center" wrapText="1"/>
    </xf>
    <xf numFmtId="4" fontId="2" fillId="0" borderId="0" xfId="0" applyNumberFormat="1" applyFont="1" applyAlignment="1">
      <alignment vertical="center"/>
    </xf>
    <xf numFmtId="2" fontId="2" fillId="2" borderId="1" xfId="0" applyNumberFormat="1" applyFont="1" applyFill="1" applyBorder="1" applyAlignment="1">
      <alignment horizontal="center" vertical="center"/>
    </xf>
    <xf numFmtId="0" fontId="2" fillId="2" borderId="1" xfId="0" applyFont="1" applyFill="1" applyBorder="1" applyAlignment="1">
      <alignment horizontal="center" vertical="center"/>
    </xf>
    <xf numFmtId="10" fontId="2" fillId="2" borderId="1" xfId="0" applyNumberFormat="1" applyFont="1" applyFill="1" applyBorder="1" applyAlignment="1">
      <alignment horizontal="center" vertical="center"/>
    </xf>
    <xf numFmtId="0" fontId="2" fillId="0" borderId="1" xfId="0" applyFont="1" applyBorder="1" applyAlignment="1">
      <alignment vertical="center" wrapText="1"/>
    </xf>
    <xf numFmtId="0" fontId="4" fillId="0" borderId="1" xfId="0" applyFont="1" applyBorder="1" applyAlignment="1">
      <alignment horizontal="center" vertical="center" wrapText="1"/>
    </xf>
    <xf numFmtId="0" fontId="11"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4" fontId="2" fillId="2" borderId="1" xfId="0" applyNumberFormat="1" applyFont="1" applyFill="1" applyBorder="1" applyAlignment="1">
      <alignment vertical="center" wrapText="1"/>
    </xf>
    <xf numFmtId="2" fontId="3" fillId="2" borderId="1" xfId="0" applyNumberFormat="1" applyFont="1" applyFill="1" applyBorder="1" applyAlignment="1">
      <alignment horizontal="center" vertical="center"/>
    </xf>
    <xf numFmtId="0" fontId="5" fillId="0" borderId="1" xfId="0" applyFont="1" applyBorder="1" applyAlignment="1">
      <alignment horizontal="right" vertical="center" wrapText="1"/>
    </xf>
    <xf numFmtId="0" fontId="15" fillId="0" borderId="1" xfId="0" applyFont="1" applyBorder="1" applyAlignment="1">
      <alignment horizontal="left" vertical="center"/>
    </xf>
    <xf numFmtId="0" fontId="2" fillId="2" borderId="1" xfId="0" applyFont="1" applyFill="1" applyBorder="1" applyAlignment="1">
      <alignment horizontal="right" vertical="center" wrapText="1"/>
    </xf>
    <xf numFmtId="0" fontId="2" fillId="2" borderId="1" xfId="0" applyFont="1" applyFill="1" applyBorder="1" applyAlignment="1">
      <alignment horizontal="center" vertical="center" wrapText="1"/>
    </xf>
    <xf numFmtId="0" fontId="2" fillId="2" borderId="1" xfId="0" applyFont="1" applyFill="1" applyBorder="1" applyAlignment="1">
      <alignment horizontal="left" vertical="top" wrapText="1"/>
    </xf>
    <xf numFmtId="0" fontId="17" fillId="0" borderId="0" xfId="0" applyFont="1" applyAlignment="1">
      <alignment horizontal="center" vertical="center" wrapText="1"/>
    </xf>
    <xf numFmtId="0" fontId="0" fillId="0" borderId="0" xfId="0" applyAlignment="1">
      <alignment vertical="center" wrapText="1"/>
    </xf>
    <xf numFmtId="0" fontId="17" fillId="0" borderId="0" xfId="0" applyFont="1" applyAlignment="1">
      <alignment vertical="center" wrapText="1"/>
    </xf>
    <xf numFmtId="3" fontId="0" fillId="0" borderId="0" xfId="0" applyNumberFormat="1" applyAlignment="1">
      <alignment vertical="center" wrapText="1"/>
    </xf>
    <xf numFmtId="10" fontId="0" fillId="0" borderId="0" xfId="0" applyNumberFormat="1" applyAlignment="1">
      <alignment vertical="center" wrapText="1"/>
    </xf>
    <xf numFmtId="3" fontId="17" fillId="0" borderId="0" xfId="0" applyNumberFormat="1" applyFont="1" applyAlignment="1">
      <alignment vertical="center" wrapText="1"/>
    </xf>
    <xf numFmtId="10" fontId="17" fillId="0" borderId="0" xfId="0" applyNumberFormat="1" applyFont="1" applyAlignment="1">
      <alignment vertical="center" wrapText="1"/>
    </xf>
    <xf numFmtId="15" fontId="0" fillId="0" borderId="0" xfId="0" applyNumberFormat="1"/>
    <xf numFmtId="0" fontId="18" fillId="0" borderId="0" xfId="0" applyFont="1"/>
    <xf numFmtId="9" fontId="0" fillId="0" borderId="0" xfId="1" applyFont="1"/>
    <xf numFmtId="0" fontId="5" fillId="0" borderId="1" xfId="0" applyFont="1" applyBorder="1" applyAlignment="1">
      <alignment horizontal="left" vertical="center" wrapText="1"/>
    </xf>
    <xf numFmtId="4" fontId="5" fillId="0" borderId="1" xfId="0" applyNumberFormat="1" applyFont="1" applyBorder="1" applyAlignment="1">
      <alignment horizontal="left" vertical="center" wrapText="1"/>
    </xf>
    <xf numFmtId="0" fontId="3" fillId="0" borderId="0" xfId="0" applyFont="1" applyAlignment="1">
      <alignment vertical="center"/>
    </xf>
    <xf numFmtId="0" fontId="13" fillId="0" borderId="8" xfId="0" applyFont="1" applyBorder="1" applyAlignment="1">
      <alignment horizontal="left" vertical="center" wrapText="1"/>
    </xf>
    <xf numFmtId="0" fontId="13" fillId="0" borderId="10" xfId="0" applyFont="1" applyBorder="1" applyAlignment="1">
      <alignment horizontal="left" vertical="center" wrapText="1"/>
    </xf>
    <xf numFmtId="0" fontId="13" fillId="0" borderId="6" xfId="0" applyFont="1" applyBorder="1" applyAlignment="1">
      <alignment horizontal="left" vertical="center" wrapText="1"/>
    </xf>
    <xf numFmtId="0" fontId="4" fillId="0" borderId="19" xfId="0" applyFont="1" applyBorder="1" applyAlignment="1">
      <alignment horizontal="center" vertical="center" wrapText="1"/>
    </xf>
    <xf numFmtId="0" fontId="4" fillId="0" borderId="29" xfId="0" applyFont="1" applyBorder="1" applyAlignment="1">
      <alignment horizontal="center" vertical="center" wrapText="1"/>
    </xf>
    <xf numFmtId="0" fontId="12" fillId="0" borderId="17" xfId="0" applyFont="1" applyBorder="1" applyAlignment="1">
      <alignment horizontal="left" vertical="center" wrapText="1"/>
    </xf>
    <xf numFmtId="0" fontId="14" fillId="0" borderId="15" xfId="0" applyFont="1" applyBorder="1"/>
    <xf numFmtId="0" fontId="14" fillId="0" borderId="18" xfId="0" applyFont="1" applyBorder="1"/>
    <xf numFmtId="0" fontId="6" fillId="0" borderId="25" xfId="0" applyFont="1" applyBorder="1" applyAlignment="1">
      <alignment horizontal="left" vertical="center" wrapText="1"/>
    </xf>
    <xf numFmtId="0" fontId="6" fillId="0" borderId="26" xfId="0" applyFont="1" applyBorder="1" applyAlignment="1">
      <alignment horizontal="left" vertical="center" wrapText="1"/>
    </xf>
    <xf numFmtId="0" fontId="6" fillId="0" borderId="27" xfId="0" applyFont="1" applyBorder="1" applyAlignment="1">
      <alignment horizontal="left" vertical="center" wrapText="1"/>
    </xf>
    <xf numFmtId="0" fontId="2" fillId="0" borderId="15"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2"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6" xfId="0" applyFont="1" applyBorder="1" applyAlignment="1">
      <alignment horizontal="center" vertical="center" wrapText="1"/>
    </xf>
    <xf numFmtId="2" fontId="3" fillId="2" borderId="4" xfId="0" applyNumberFormat="1" applyFont="1" applyFill="1" applyBorder="1" applyAlignment="1">
      <alignment horizontal="left" vertical="top" wrapText="1"/>
    </xf>
    <xf numFmtId="2" fontId="2" fillId="2" borderId="5" xfId="0" applyNumberFormat="1" applyFont="1" applyFill="1" applyBorder="1" applyAlignment="1">
      <alignment horizontal="left" vertical="top" wrapText="1"/>
    </xf>
    <xf numFmtId="2" fontId="2" fillId="2" borderId="16" xfId="0" applyNumberFormat="1" applyFont="1" applyFill="1" applyBorder="1" applyAlignment="1">
      <alignment horizontal="left" vertical="top" wrapText="1"/>
    </xf>
    <xf numFmtId="2" fontId="2" fillId="2" borderId="17" xfId="0" applyNumberFormat="1" applyFont="1" applyFill="1" applyBorder="1" applyAlignment="1">
      <alignment horizontal="left" vertical="top" wrapText="1"/>
    </xf>
    <xf numFmtId="2" fontId="2" fillId="2" borderId="15" xfId="0" applyNumberFormat="1" applyFont="1" applyFill="1" applyBorder="1" applyAlignment="1">
      <alignment horizontal="left" vertical="top" wrapText="1"/>
    </xf>
    <xf numFmtId="2" fontId="2" fillId="2" borderId="18" xfId="0" applyNumberFormat="1" applyFont="1" applyFill="1" applyBorder="1" applyAlignment="1">
      <alignment horizontal="left" vertical="top"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2" fillId="0" borderId="16" xfId="0" applyFont="1" applyBorder="1" applyAlignment="1">
      <alignment horizontal="left" vertical="center" wrapText="1"/>
    </xf>
    <xf numFmtId="0" fontId="6"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10" xfId="0" applyFont="1" applyBorder="1" applyAlignment="1">
      <alignment horizontal="left" vertical="center" wrapText="1"/>
    </xf>
    <xf numFmtId="0" fontId="4" fillId="0" borderId="6" xfId="0" applyFont="1" applyBorder="1" applyAlignment="1">
      <alignment horizontal="left" vertical="center" wrapText="1"/>
    </xf>
    <xf numFmtId="0" fontId="4" fillId="0" borderId="1" xfId="0" applyFont="1" applyBorder="1" applyAlignment="1">
      <alignment horizontal="center" vertical="center" wrapText="1"/>
    </xf>
    <xf numFmtId="0" fontId="6" fillId="0" borderId="23" xfId="0" applyFont="1" applyBorder="1" applyAlignment="1">
      <alignment horizontal="left" vertical="center" wrapText="1"/>
    </xf>
    <xf numFmtId="0" fontId="3" fillId="0" borderId="1" xfId="0" applyFont="1" applyBorder="1" applyAlignment="1">
      <alignment horizontal="center" vertical="center" wrapText="1"/>
    </xf>
    <xf numFmtId="0" fontId="6" fillId="0" borderId="30" xfId="0" applyFont="1" applyBorder="1" applyAlignment="1">
      <alignment horizontal="center" vertical="center" wrapText="1"/>
    </xf>
    <xf numFmtId="0" fontId="6" fillId="0" borderId="31" xfId="0" applyFont="1" applyBorder="1" applyAlignment="1">
      <alignment horizontal="center" vertical="center" wrapText="1"/>
    </xf>
    <xf numFmtId="0" fontId="6" fillId="0" borderId="32" xfId="0" applyFont="1" applyBorder="1" applyAlignment="1">
      <alignment horizontal="center" vertical="center" wrapText="1"/>
    </xf>
    <xf numFmtId="0" fontId="3"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1" xfId="0" applyFont="1" applyFill="1" applyBorder="1" applyAlignment="1">
      <alignment horizontal="left" vertical="center" wrapText="1"/>
    </xf>
    <xf numFmtId="0" fontId="11" fillId="2" borderId="1" xfId="0" applyFont="1" applyFill="1" applyBorder="1" applyAlignment="1">
      <alignment horizontal="center" vertical="center" wrapText="1"/>
    </xf>
    <xf numFmtId="0" fontId="5" fillId="0" borderId="1" xfId="0" applyFont="1" applyBorder="1" applyAlignment="1">
      <alignment horizontal="left" vertical="center" wrapText="1"/>
    </xf>
    <xf numFmtId="0" fontId="4" fillId="0" borderId="1" xfId="0" applyFont="1" applyBorder="1" applyAlignment="1">
      <alignment horizontal="left" vertical="center" wrapText="1"/>
    </xf>
    <xf numFmtId="0" fontId="4" fillId="0" borderId="3" xfId="0" applyFont="1" applyBorder="1" applyAlignment="1">
      <alignment horizontal="left" vertical="center" wrapText="1"/>
    </xf>
    <xf numFmtId="0" fontId="4" fillId="0" borderId="12" xfId="0" applyFont="1" applyBorder="1" applyAlignment="1">
      <alignment horizontal="left" vertical="center" wrapText="1"/>
    </xf>
    <xf numFmtId="0" fontId="4" fillId="2" borderId="3" xfId="0" applyFont="1" applyFill="1" applyBorder="1" applyAlignment="1">
      <alignment horizontal="left" vertical="center" wrapText="1"/>
    </xf>
    <xf numFmtId="0" fontId="4" fillId="2" borderId="12" xfId="0" applyFont="1" applyFill="1" applyBorder="1" applyAlignment="1">
      <alignment horizontal="left" vertical="center" wrapText="1"/>
    </xf>
    <xf numFmtId="0" fontId="7" fillId="0" borderId="7" xfId="0" applyFont="1" applyBorder="1" applyAlignment="1">
      <alignment horizontal="left" vertical="center" wrapText="1"/>
    </xf>
    <xf numFmtId="2" fontId="2" fillId="0" borderId="1" xfId="0" applyNumberFormat="1" applyFont="1" applyBorder="1" applyAlignment="1">
      <alignment horizontal="center" vertical="center" wrapText="1"/>
    </xf>
    <xf numFmtId="0" fontId="2" fillId="0" borderId="1" xfId="0" applyFont="1" applyBorder="1" applyAlignment="1">
      <alignment vertical="center" wrapText="1"/>
    </xf>
    <xf numFmtId="0" fontId="2" fillId="2" borderId="3" xfId="0" applyFont="1" applyFill="1" applyBorder="1" applyAlignment="1">
      <alignment horizontal="left" vertical="center" wrapText="1"/>
    </xf>
    <xf numFmtId="0" fontId="2" fillId="2" borderId="12" xfId="0" applyFont="1" applyFill="1" applyBorder="1" applyAlignment="1">
      <alignment horizontal="left" vertical="center" wrapText="1"/>
    </xf>
    <xf numFmtId="0" fontId="2" fillId="0" borderId="9" xfId="0" applyFont="1" applyBorder="1" applyAlignment="1">
      <alignment horizontal="center" vertical="center" wrapText="1"/>
    </xf>
    <xf numFmtId="0" fontId="2" fillId="0" borderId="1" xfId="0" applyFont="1" applyBorder="1" applyAlignment="1">
      <alignment horizontal="center" vertical="center" wrapText="1"/>
    </xf>
    <xf numFmtId="0" fontId="10" fillId="0" borderId="7" xfId="0" applyFont="1" applyBorder="1" applyAlignment="1">
      <alignment horizontal="left" vertical="center" wrapText="1"/>
    </xf>
    <xf numFmtId="0" fontId="4" fillId="0" borderId="8" xfId="0" applyFont="1" applyBorder="1" applyAlignment="1">
      <alignment horizontal="right" vertical="center" wrapText="1"/>
    </xf>
    <xf numFmtId="0" fontId="4" fillId="0" borderId="10" xfId="0" applyFont="1" applyBorder="1" applyAlignment="1">
      <alignment horizontal="right" vertical="center" wrapText="1"/>
    </xf>
    <xf numFmtId="0" fontId="4" fillId="0" borderId="6" xfId="0" applyFont="1" applyBorder="1" applyAlignment="1">
      <alignment horizontal="right" vertical="center" wrapText="1"/>
    </xf>
    <xf numFmtId="0" fontId="6" fillId="0" borderId="8" xfId="0" applyFont="1" applyBorder="1" applyAlignment="1">
      <alignment horizontal="left" vertical="center" wrapText="1"/>
    </xf>
    <xf numFmtId="0" fontId="6" fillId="0" borderId="10" xfId="0" applyFont="1" applyBorder="1" applyAlignment="1">
      <alignment horizontal="left" vertical="center" wrapText="1"/>
    </xf>
    <xf numFmtId="0" fontId="6" fillId="0" borderId="6" xfId="0" applyFont="1" applyBorder="1" applyAlignment="1">
      <alignment horizontal="left" vertical="center" wrapText="1"/>
    </xf>
    <xf numFmtId="4" fontId="5" fillId="0" borderId="1" xfId="0" applyNumberFormat="1" applyFont="1" applyBorder="1" applyAlignment="1">
      <alignment horizontal="center" vertical="center" wrapText="1"/>
    </xf>
    <xf numFmtId="0" fontId="10" fillId="2" borderId="1" xfId="0" applyFont="1" applyFill="1" applyBorder="1" applyAlignment="1">
      <alignment horizontal="left" vertical="center" wrapText="1"/>
    </xf>
    <xf numFmtId="0" fontId="10" fillId="2" borderId="1" xfId="0" applyFont="1" applyFill="1" applyBorder="1" applyAlignment="1">
      <alignment horizontal="left" vertical="center"/>
    </xf>
    <xf numFmtId="0" fontId="1" fillId="0" borderId="0" xfId="0" applyFont="1" applyAlignment="1">
      <alignment horizontal="left" vertical="center" wrapText="1"/>
    </xf>
    <xf numFmtId="0" fontId="2" fillId="0" borderId="1" xfId="0" applyFont="1" applyBorder="1" applyAlignment="1">
      <alignment horizontal="left" vertical="center" wrapText="1"/>
    </xf>
    <xf numFmtId="0" fontId="6" fillId="0" borderId="0" xfId="0" applyFont="1" applyAlignment="1">
      <alignment horizontal="left" vertical="center" wrapText="1"/>
    </xf>
    <xf numFmtId="0" fontId="2" fillId="0" borderId="8" xfId="0" applyFont="1" applyBorder="1" applyAlignment="1">
      <alignment horizontal="left" vertical="center" wrapText="1"/>
    </xf>
    <xf numFmtId="0" fontId="2" fillId="0" borderId="10" xfId="0" applyFont="1" applyBorder="1" applyAlignment="1">
      <alignment horizontal="left" vertical="center" wrapText="1"/>
    </xf>
    <xf numFmtId="0" fontId="2" fillId="0" borderId="6" xfId="0" applyFont="1" applyBorder="1" applyAlignment="1">
      <alignment horizontal="left" vertical="center" wrapText="1"/>
    </xf>
    <xf numFmtId="0" fontId="6" fillId="0" borderId="1" xfId="0" applyFont="1" applyBorder="1" applyAlignment="1">
      <alignment horizontal="left" vertical="center" wrapText="1"/>
    </xf>
    <xf numFmtId="0" fontId="7" fillId="0" borderId="1" xfId="0" applyFont="1" applyBorder="1" applyAlignment="1">
      <alignment horizontal="left" vertical="center" wrapText="1"/>
    </xf>
    <xf numFmtId="0" fontId="3" fillId="0" borderId="4" xfId="0" applyFont="1" applyBorder="1" applyAlignment="1">
      <alignment horizontal="left" vertical="top" wrapText="1"/>
    </xf>
    <xf numFmtId="0" fontId="3" fillId="0" borderId="5" xfId="0" applyFont="1" applyBorder="1" applyAlignment="1">
      <alignment horizontal="left" vertical="top" wrapText="1"/>
    </xf>
    <xf numFmtId="0" fontId="3" fillId="0" borderId="16" xfId="0" applyFont="1" applyBorder="1" applyAlignment="1">
      <alignment horizontal="left" vertical="top" wrapText="1"/>
    </xf>
    <xf numFmtId="10" fontId="2" fillId="2" borderId="7" xfId="0" applyNumberFormat="1" applyFont="1" applyFill="1" applyBorder="1" applyAlignment="1">
      <alignment horizontal="center" vertical="center" wrapText="1"/>
    </xf>
    <xf numFmtId="10" fontId="2" fillId="0" borderId="9" xfId="0" applyNumberFormat="1" applyFont="1" applyBorder="1" applyAlignment="1">
      <alignment horizontal="center" vertical="center" wrapText="1"/>
    </xf>
    <xf numFmtId="0" fontId="5" fillId="0" borderId="28" xfId="0" applyFont="1" applyBorder="1" applyAlignment="1">
      <alignment horizontal="left" vertical="center" wrapText="1"/>
    </xf>
    <xf numFmtId="0" fontId="5" fillId="0" borderId="0" xfId="0" applyFont="1" applyBorder="1" applyAlignment="1">
      <alignment horizontal="left" vertical="center" wrapText="1"/>
    </xf>
    <xf numFmtId="2" fontId="2" fillId="2" borderId="8" xfId="0" applyNumberFormat="1" applyFont="1" applyFill="1" applyBorder="1" applyAlignment="1">
      <alignment horizontal="left" vertical="center" wrapText="1"/>
    </xf>
    <xf numFmtId="2" fontId="2" fillId="2" borderId="10" xfId="0" applyNumberFormat="1" applyFont="1" applyFill="1" applyBorder="1" applyAlignment="1">
      <alignment horizontal="left" vertical="center" wrapText="1"/>
    </xf>
    <xf numFmtId="2" fontId="2" fillId="2" borderId="6" xfId="0" applyNumberFormat="1" applyFont="1" applyFill="1" applyBorder="1" applyAlignment="1">
      <alignment horizontal="left" vertical="center" wrapText="1"/>
    </xf>
  </cellXfs>
  <cellStyles count="2">
    <cellStyle name="Normal" xfId="0" builtinId="0"/>
    <cellStyle name="Percent" xfId="1"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101"/>
  <sheetViews>
    <sheetView tabSelected="1" topLeftCell="A49" zoomScaleNormal="100" workbookViewId="0">
      <selection activeCell="C52" sqref="C52:E53"/>
    </sheetView>
  </sheetViews>
  <sheetFormatPr defaultColWidth="8.85546875" defaultRowHeight="12.75"/>
  <cols>
    <col min="1" max="1" width="8.85546875" style="1"/>
    <col min="2" max="2" width="42.28515625" style="1" customWidth="1"/>
    <col min="3" max="4" width="34.5703125" style="1" customWidth="1"/>
    <col min="5" max="5" width="18" style="1" customWidth="1"/>
    <col min="6" max="6" width="16.5703125" style="1" customWidth="1"/>
    <col min="7" max="7" width="15" style="1" customWidth="1"/>
    <col min="8" max="8" width="9.140625" style="1" customWidth="1"/>
    <col min="9" max="9" width="10.85546875" style="1" customWidth="1"/>
    <col min="10" max="10" width="13.5703125" style="1" customWidth="1"/>
    <col min="11" max="11" width="12.28515625" style="1" customWidth="1"/>
    <col min="12" max="12" width="11.140625" style="1" customWidth="1"/>
    <col min="13" max="13" width="10" style="1" customWidth="1"/>
    <col min="14" max="14" width="9.7109375" style="1" customWidth="1"/>
    <col min="15" max="16384" width="8.85546875" style="1"/>
  </cols>
  <sheetData>
    <row r="1" spans="1:5" ht="14.45" customHeight="1">
      <c r="A1" s="141" t="s">
        <v>0</v>
      </c>
      <c r="B1" s="141"/>
      <c r="D1" s="2"/>
    </row>
    <row r="3" spans="1:5" ht="24.75" customHeight="1">
      <c r="A3" s="3" t="s">
        <v>1</v>
      </c>
      <c r="B3" s="4" t="s">
        <v>2</v>
      </c>
      <c r="C3" s="61" t="s">
        <v>79</v>
      </c>
    </row>
    <row r="4" spans="1:5">
      <c r="D4" s="5"/>
    </row>
    <row r="5" spans="1:5" ht="21" customHeight="1">
      <c r="A5" s="6">
        <v>1</v>
      </c>
      <c r="B5" s="4" t="s">
        <v>3</v>
      </c>
      <c r="C5" s="142" t="s">
        <v>71</v>
      </c>
      <c r="D5" s="142"/>
      <c r="E5" s="142"/>
    </row>
    <row r="6" spans="1:5" ht="15" customHeight="1">
      <c r="A6" s="7"/>
      <c r="B6" s="143"/>
      <c r="C6" s="143"/>
      <c r="D6" s="143"/>
      <c r="E6" s="8"/>
    </row>
    <row r="7" spans="1:5">
      <c r="A7" s="7"/>
      <c r="B7" s="9"/>
      <c r="D7" s="5"/>
    </row>
    <row r="8" spans="1:5" ht="21" customHeight="1">
      <c r="A8" s="7">
        <v>2</v>
      </c>
      <c r="B8" s="4" t="s">
        <v>56</v>
      </c>
      <c r="C8" s="58" t="s">
        <v>80</v>
      </c>
      <c r="D8" s="5"/>
    </row>
    <row r="9" spans="1:5">
      <c r="A9" s="7"/>
      <c r="B9" s="9"/>
      <c r="D9" s="5"/>
    </row>
    <row r="10" spans="1:5" ht="30.6" customHeight="1">
      <c r="A10" s="7">
        <v>3</v>
      </c>
      <c r="B10" s="4" t="s">
        <v>4</v>
      </c>
      <c r="C10" s="144" t="s">
        <v>43</v>
      </c>
      <c r="D10" s="145"/>
      <c r="E10" s="146"/>
    </row>
    <row r="11" spans="1:5">
      <c r="A11" s="7"/>
      <c r="B11" s="9"/>
      <c r="D11" s="5"/>
    </row>
    <row r="12" spans="1:5">
      <c r="A12" s="7">
        <v>4</v>
      </c>
      <c r="B12" s="4" t="s">
        <v>5</v>
      </c>
      <c r="C12" s="62" t="s">
        <v>81</v>
      </c>
      <c r="D12" s="5"/>
    </row>
    <row r="13" spans="1:5" ht="13.5">
      <c r="A13" s="7"/>
      <c r="B13" s="147" t="s">
        <v>42</v>
      </c>
      <c r="C13" s="148"/>
      <c r="D13" s="5"/>
    </row>
    <row r="14" spans="1:5" ht="27.75" customHeight="1">
      <c r="A14" s="7"/>
      <c r="B14" s="154" t="s">
        <v>69</v>
      </c>
      <c r="C14" s="155"/>
      <c r="D14" s="155"/>
      <c r="E14" s="155"/>
    </row>
    <row r="15" spans="1:5" ht="14.45" customHeight="1">
      <c r="A15" s="7"/>
      <c r="B15" s="44"/>
      <c r="C15" s="45"/>
      <c r="D15" s="5"/>
    </row>
    <row r="16" spans="1:5">
      <c r="A16" s="7"/>
      <c r="D16" s="5"/>
    </row>
    <row r="17" spans="1:14" ht="29.25" customHeight="1">
      <c r="A17" s="7">
        <v>5</v>
      </c>
      <c r="B17" s="149" t="s">
        <v>47</v>
      </c>
      <c r="C17" s="150"/>
      <c r="D17" s="150"/>
      <c r="E17" s="151"/>
      <c r="F17" s="9"/>
      <c r="G17" s="9"/>
      <c r="H17" s="9"/>
      <c r="I17" s="9"/>
      <c r="J17" s="10"/>
      <c r="K17" s="10"/>
      <c r="L17" s="10"/>
      <c r="M17" s="10"/>
      <c r="N17" s="10"/>
    </row>
    <row r="18" spans="1:14">
      <c r="A18" s="7"/>
      <c r="B18" s="46" t="s">
        <v>6</v>
      </c>
      <c r="C18" s="152">
        <v>0.126</v>
      </c>
      <c r="D18" s="152"/>
      <c r="E18" s="152"/>
      <c r="F18" s="11"/>
      <c r="G18" s="10"/>
      <c r="H18" s="10"/>
      <c r="I18" s="10"/>
      <c r="J18" s="10"/>
      <c r="K18" s="10"/>
      <c r="L18" s="10"/>
      <c r="M18" s="10"/>
      <c r="N18" s="10"/>
    </row>
    <row r="19" spans="1:14">
      <c r="A19" s="7"/>
      <c r="B19" s="46" t="s">
        <v>131</v>
      </c>
      <c r="C19" s="153">
        <v>8.1600000000000006E-2</v>
      </c>
      <c r="D19" s="129"/>
      <c r="E19" s="129"/>
      <c r="F19" s="11"/>
      <c r="G19" s="10"/>
      <c r="H19" s="10"/>
      <c r="I19" s="10"/>
      <c r="J19" s="10"/>
      <c r="K19" s="10"/>
      <c r="L19" s="10"/>
      <c r="M19" s="10"/>
      <c r="N19" s="10"/>
    </row>
    <row r="20" spans="1:14">
      <c r="A20" s="7"/>
      <c r="B20" s="46" t="s">
        <v>57</v>
      </c>
      <c r="C20" s="129" t="s">
        <v>52</v>
      </c>
      <c r="D20" s="129"/>
      <c r="E20" s="129"/>
      <c r="F20" s="11"/>
      <c r="G20" s="10"/>
      <c r="H20" s="10"/>
      <c r="I20" s="10"/>
      <c r="J20" s="10"/>
      <c r="K20" s="10"/>
      <c r="L20" s="10"/>
      <c r="M20" s="10"/>
      <c r="N20" s="10"/>
    </row>
    <row r="21" spans="1:14">
      <c r="A21" s="7"/>
      <c r="B21" s="47" t="s">
        <v>58</v>
      </c>
      <c r="C21" s="129" t="s">
        <v>8</v>
      </c>
      <c r="D21" s="129"/>
      <c r="E21" s="129"/>
      <c r="F21" s="11"/>
      <c r="G21" s="10"/>
      <c r="H21" s="10"/>
      <c r="I21" s="10"/>
      <c r="J21" s="10"/>
      <c r="K21" s="10"/>
      <c r="L21" s="10"/>
      <c r="M21" s="10"/>
      <c r="N21" s="10"/>
    </row>
    <row r="22" spans="1:14">
      <c r="A22" s="7"/>
      <c r="B22" s="131" t="s">
        <v>72</v>
      </c>
      <c r="C22" s="131"/>
      <c r="D22" s="131"/>
      <c r="E22" s="131"/>
      <c r="F22" s="11"/>
      <c r="G22" s="10"/>
      <c r="H22" s="10"/>
      <c r="I22" s="10"/>
      <c r="J22" s="10"/>
      <c r="K22" s="10"/>
      <c r="L22" s="10"/>
      <c r="M22" s="10"/>
      <c r="N22" s="10"/>
    </row>
    <row r="23" spans="1:14">
      <c r="A23" s="7"/>
      <c r="B23" s="11"/>
      <c r="C23" s="11"/>
      <c r="D23" s="11"/>
      <c r="E23" s="11"/>
      <c r="F23" s="11"/>
      <c r="G23" s="10"/>
      <c r="H23" s="10"/>
      <c r="I23" s="10"/>
      <c r="J23" s="10"/>
      <c r="K23" s="10"/>
      <c r="L23" s="10"/>
      <c r="M23" s="10"/>
      <c r="N23" s="10"/>
    </row>
    <row r="24" spans="1:14" ht="30.75" customHeight="1">
      <c r="A24" s="7">
        <v>6</v>
      </c>
      <c r="B24" s="119" t="s">
        <v>48</v>
      </c>
      <c r="C24" s="119"/>
      <c r="D24" s="119"/>
      <c r="E24" s="119"/>
      <c r="F24" s="9"/>
      <c r="G24" s="9"/>
      <c r="H24" s="10"/>
      <c r="I24" s="9"/>
      <c r="J24" s="9"/>
    </row>
    <row r="25" spans="1:14">
      <c r="A25" s="7"/>
      <c r="B25" s="132" t="s">
        <v>9</v>
      </c>
      <c r="C25" s="133"/>
      <c r="D25" s="133"/>
      <c r="E25" s="134"/>
      <c r="F25" s="11"/>
    </row>
    <row r="26" spans="1:14" ht="25.5">
      <c r="A26" s="7"/>
      <c r="B26" s="12" t="s">
        <v>10</v>
      </c>
      <c r="C26" s="54" t="s">
        <v>59</v>
      </c>
      <c r="D26" s="54" t="s">
        <v>60</v>
      </c>
      <c r="E26" s="54" t="s">
        <v>61</v>
      </c>
      <c r="F26" s="11"/>
    </row>
    <row r="27" spans="1:14" ht="12.75" customHeight="1">
      <c r="A27" s="7"/>
      <c r="B27" s="30" t="s">
        <v>11</v>
      </c>
      <c r="C27" s="75">
        <v>864.86</v>
      </c>
      <c r="D27" s="138" t="s">
        <v>52</v>
      </c>
      <c r="E27" s="130" t="s">
        <v>8</v>
      </c>
      <c r="F27" s="25"/>
      <c r="G27" s="25"/>
    </row>
    <row r="28" spans="1:14" ht="12.75" customHeight="1">
      <c r="A28" s="7"/>
      <c r="B28" s="30" t="s">
        <v>12</v>
      </c>
      <c r="C28" s="75">
        <v>125.51</v>
      </c>
      <c r="D28" s="138"/>
      <c r="E28" s="130"/>
      <c r="F28" s="49">
        <f>C29+C30</f>
        <v>1298.31</v>
      </c>
      <c r="G28" s="25"/>
    </row>
    <row r="29" spans="1:14" ht="12.75" customHeight="1">
      <c r="A29" s="7"/>
      <c r="B29" s="30" t="s">
        <v>13</v>
      </c>
      <c r="C29" s="75">
        <v>189</v>
      </c>
      <c r="D29" s="138"/>
      <c r="E29" s="130"/>
      <c r="F29" s="77">
        <f>C28/F28*100</f>
        <v>9.6671827221541857</v>
      </c>
      <c r="G29" s="25"/>
    </row>
    <row r="30" spans="1:14" ht="12.75" customHeight="1">
      <c r="A30" s="7"/>
      <c r="B30" s="30" t="s">
        <v>14</v>
      </c>
      <c r="C30" s="76">
        <v>1109.31</v>
      </c>
      <c r="D30" s="138"/>
      <c r="E30" s="130"/>
      <c r="F30" s="25"/>
      <c r="G30" s="25"/>
    </row>
    <row r="31" spans="1:14">
      <c r="A31" s="7"/>
      <c r="B31" s="135" t="s">
        <v>82</v>
      </c>
      <c r="C31" s="136"/>
      <c r="D31" s="136"/>
      <c r="E31" s="137"/>
      <c r="F31" s="11">
        <f>F28/18.9</f>
        <v>68.693650793650789</v>
      </c>
    </row>
    <row r="32" spans="1:14">
      <c r="A32" s="7"/>
      <c r="B32" s="10"/>
      <c r="C32" s="11"/>
      <c r="D32" s="11"/>
      <c r="E32" s="11"/>
      <c r="F32" s="11"/>
    </row>
    <row r="33" spans="1:10" ht="29.25" customHeight="1">
      <c r="A33" s="7">
        <v>7</v>
      </c>
      <c r="B33" s="119" t="s">
        <v>15</v>
      </c>
      <c r="C33" s="119"/>
      <c r="D33" s="119"/>
      <c r="E33" s="119"/>
      <c r="F33" s="9"/>
      <c r="G33" s="9"/>
      <c r="H33" s="9"/>
      <c r="I33" s="9"/>
      <c r="J33" s="9"/>
    </row>
    <row r="34" spans="1:10">
      <c r="A34" s="7"/>
      <c r="B34" s="30" t="s">
        <v>130</v>
      </c>
      <c r="C34" s="129" t="s">
        <v>126</v>
      </c>
      <c r="D34" s="129"/>
      <c r="E34" s="129"/>
      <c r="F34" s="10"/>
    </row>
    <row r="35" spans="1:10">
      <c r="A35" s="7"/>
      <c r="B35" s="30" t="s">
        <v>16</v>
      </c>
      <c r="C35" s="129" t="s">
        <v>52</v>
      </c>
      <c r="D35" s="129"/>
      <c r="E35" s="129"/>
      <c r="F35" s="10"/>
    </row>
    <row r="36" spans="1:10">
      <c r="A36" s="7"/>
      <c r="B36" s="30" t="s">
        <v>17</v>
      </c>
      <c r="C36" s="129" t="s">
        <v>8</v>
      </c>
      <c r="D36" s="129"/>
      <c r="E36" s="129"/>
      <c r="F36" s="10"/>
    </row>
    <row r="37" spans="1:10">
      <c r="A37" s="7"/>
      <c r="B37" s="147" t="s">
        <v>73</v>
      </c>
      <c r="C37" s="147"/>
      <c r="D37" s="147"/>
      <c r="E37" s="147"/>
      <c r="F37" s="10"/>
    </row>
    <row r="38" spans="1:10">
      <c r="A38" s="7"/>
      <c r="C38" s="10"/>
      <c r="D38" s="10"/>
      <c r="E38" s="10"/>
      <c r="F38" s="10"/>
    </row>
    <row r="39" spans="1:10">
      <c r="A39" s="7"/>
      <c r="B39" s="11"/>
      <c r="C39" s="10"/>
      <c r="D39" s="10"/>
      <c r="E39" s="10"/>
      <c r="F39" s="10"/>
    </row>
    <row r="40" spans="1:10" ht="26.25" customHeight="1">
      <c r="A40" s="7">
        <v>8</v>
      </c>
      <c r="B40" s="119" t="s">
        <v>49</v>
      </c>
      <c r="C40" s="119"/>
      <c r="D40" s="119"/>
      <c r="E40" s="119"/>
      <c r="F40" s="9"/>
      <c r="G40" s="9"/>
      <c r="H40" s="9"/>
      <c r="I40" s="9"/>
      <c r="J40" s="9"/>
    </row>
    <row r="41" spans="1:10">
      <c r="A41" s="7"/>
      <c r="B41" s="30" t="s">
        <v>132</v>
      </c>
      <c r="C41" s="130" t="s">
        <v>127</v>
      </c>
      <c r="D41" s="130"/>
      <c r="E41" s="130"/>
      <c r="F41" s="10"/>
    </row>
    <row r="42" spans="1:10">
      <c r="A42" s="7"/>
      <c r="B42" s="30" t="s">
        <v>16</v>
      </c>
      <c r="C42" s="130" t="s">
        <v>52</v>
      </c>
      <c r="D42" s="130"/>
      <c r="E42" s="130"/>
      <c r="F42" s="10"/>
    </row>
    <row r="43" spans="1:10">
      <c r="A43" s="7"/>
      <c r="B43" s="30" t="s">
        <v>17</v>
      </c>
      <c r="C43" s="130" t="s">
        <v>8</v>
      </c>
      <c r="D43" s="130"/>
      <c r="E43" s="130"/>
      <c r="F43" s="10"/>
    </row>
    <row r="44" spans="1:10">
      <c r="A44" s="3"/>
      <c r="D44" s="13"/>
      <c r="E44" s="10"/>
    </row>
    <row r="45" spans="1:10" ht="31.5" customHeight="1">
      <c r="A45" s="14">
        <v>9</v>
      </c>
      <c r="B45" s="119" t="s">
        <v>45</v>
      </c>
      <c r="C45" s="119"/>
      <c r="D45" s="119"/>
      <c r="E45" s="119"/>
      <c r="F45" s="15"/>
      <c r="G45" s="9"/>
      <c r="H45" s="9"/>
      <c r="I45" s="9"/>
    </row>
    <row r="46" spans="1:10">
      <c r="A46" s="14"/>
      <c r="B46" s="41" t="s">
        <v>40</v>
      </c>
      <c r="C46" s="42" t="s">
        <v>84</v>
      </c>
      <c r="D46" s="114" t="s">
        <v>39</v>
      </c>
      <c r="E46" s="114"/>
    </row>
    <row r="47" spans="1:10" ht="51.75" customHeight="1">
      <c r="A47" s="16"/>
      <c r="B47" s="64" t="s">
        <v>85</v>
      </c>
      <c r="C47" s="57" t="s">
        <v>134</v>
      </c>
      <c r="D47" s="115" t="s">
        <v>88</v>
      </c>
      <c r="E47" s="115"/>
    </row>
    <row r="48" spans="1:10" ht="39.75" customHeight="1">
      <c r="A48" s="43"/>
      <c r="B48" s="63" t="s">
        <v>86</v>
      </c>
      <c r="C48" s="63" t="s">
        <v>88</v>
      </c>
      <c r="D48" s="115" t="s">
        <v>88</v>
      </c>
      <c r="E48" s="115"/>
    </row>
    <row r="49" spans="1:14" ht="24.75" customHeight="1">
      <c r="A49" s="43"/>
      <c r="B49" s="116" t="s">
        <v>83</v>
      </c>
      <c r="C49" s="116"/>
      <c r="D49" s="116"/>
      <c r="E49" s="116"/>
    </row>
    <row r="50" spans="1:14">
      <c r="A50" s="17"/>
      <c r="B50" s="18"/>
      <c r="C50" s="13"/>
      <c r="D50" s="13"/>
      <c r="E50" s="13"/>
      <c r="F50" s="11"/>
      <c r="G50" s="11"/>
      <c r="H50" s="11"/>
      <c r="I50" s="11"/>
    </row>
    <row r="51" spans="1:14" ht="45" customHeight="1">
      <c r="A51" s="14">
        <v>10</v>
      </c>
      <c r="B51" s="107" t="s">
        <v>51</v>
      </c>
      <c r="C51" s="126"/>
      <c r="D51" s="126"/>
      <c r="E51" s="126"/>
      <c r="F51" s="11"/>
      <c r="G51" s="11"/>
      <c r="H51" s="11"/>
    </row>
    <row r="52" spans="1:14" ht="34.5" customHeight="1">
      <c r="A52" s="81"/>
      <c r="B52" s="127" t="s">
        <v>70</v>
      </c>
      <c r="C52" s="95" t="s">
        <v>87</v>
      </c>
      <c r="D52" s="96"/>
      <c r="E52" s="97"/>
      <c r="K52" s="2"/>
    </row>
    <row r="53" spans="1:14" ht="143.25" customHeight="1">
      <c r="A53" s="82"/>
      <c r="B53" s="128"/>
      <c r="C53" s="98"/>
      <c r="D53" s="99"/>
      <c r="E53" s="100"/>
      <c r="K53" s="2"/>
    </row>
    <row r="54" spans="1:14">
      <c r="A54" s="14"/>
      <c r="B54" s="19" t="s">
        <v>18</v>
      </c>
      <c r="C54" s="156" t="s">
        <v>135</v>
      </c>
      <c r="D54" s="157"/>
      <c r="E54" s="158"/>
    </row>
    <row r="55" spans="1:14">
      <c r="A55" s="16"/>
      <c r="B55" s="20" t="s">
        <v>19</v>
      </c>
      <c r="C55" s="125" t="s">
        <v>55</v>
      </c>
      <c r="D55" s="125"/>
      <c r="E55" s="125"/>
      <c r="F55" s="21"/>
      <c r="K55" s="22"/>
    </row>
    <row r="56" spans="1:14" s="25" customFormat="1" ht="83.25" customHeight="1">
      <c r="A56" s="23" t="s">
        <v>20</v>
      </c>
      <c r="B56" s="139" t="s">
        <v>133</v>
      </c>
      <c r="C56" s="140"/>
      <c r="D56" s="140"/>
      <c r="E56" s="140"/>
      <c r="F56" s="24"/>
      <c r="G56" s="24"/>
    </row>
    <row r="57" spans="1:14">
      <c r="A57" s="26"/>
      <c r="B57" s="27"/>
      <c r="C57" s="28"/>
      <c r="D57" s="28"/>
      <c r="E57" s="28"/>
      <c r="F57" s="29"/>
      <c r="G57" s="21"/>
    </row>
    <row r="58" spans="1:14">
      <c r="A58" s="7">
        <v>11</v>
      </c>
      <c r="B58" s="4" t="s">
        <v>21</v>
      </c>
      <c r="C58" s="118" t="s">
        <v>89</v>
      </c>
      <c r="D58" s="118"/>
      <c r="E58" s="118"/>
      <c r="F58" s="9"/>
      <c r="G58" s="9"/>
      <c r="H58" s="31"/>
      <c r="I58" s="9"/>
      <c r="J58" s="9"/>
    </row>
    <row r="59" spans="1:14">
      <c r="A59" s="7"/>
      <c r="B59" s="11"/>
      <c r="C59" s="11"/>
      <c r="D59" s="11"/>
      <c r="E59" s="11"/>
      <c r="F59" s="11"/>
      <c r="G59" s="11"/>
      <c r="H59" s="32"/>
      <c r="I59" s="32"/>
      <c r="J59" s="11"/>
    </row>
    <row r="60" spans="1:14">
      <c r="A60" s="7">
        <v>12</v>
      </c>
      <c r="B60" s="9" t="s">
        <v>22</v>
      </c>
      <c r="C60" s="9"/>
      <c r="D60" s="9"/>
      <c r="E60" s="9"/>
      <c r="F60" s="9"/>
      <c r="G60" s="9"/>
      <c r="H60" s="9"/>
      <c r="I60" s="9"/>
      <c r="J60" s="9"/>
      <c r="K60" s="9"/>
      <c r="L60" s="9"/>
      <c r="M60" s="9"/>
      <c r="N60" s="9"/>
    </row>
    <row r="61" spans="1:14">
      <c r="A61" s="7"/>
      <c r="B61" s="9"/>
      <c r="C61" s="9"/>
      <c r="D61" s="9"/>
      <c r="E61" s="9"/>
      <c r="F61" s="9"/>
      <c r="G61" s="9"/>
      <c r="H61" s="9"/>
      <c r="I61" s="9"/>
      <c r="J61" s="9"/>
      <c r="K61" s="9"/>
      <c r="L61" s="9"/>
      <c r="M61" s="9"/>
      <c r="N61" s="9"/>
    </row>
    <row r="62" spans="1:14">
      <c r="A62" s="7"/>
      <c r="B62" s="12" t="s">
        <v>23</v>
      </c>
      <c r="C62" s="60" t="s">
        <v>90</v>
      </c>
      <c r="D62" s="11"/>
      <c r="E62" s="11"/>
      <c r="F62" s="32"/>
      <c r="G62" s="32"/>
      <c r="H62" s="11"/>
      <c r="I62" s="11"/>
      <c r="J62" s="11"/>
      <c r="K62" s="11"/>
      <c r="L62" s="11"/>
      <c r="M62" s="11"/>
      <c r="N62" s="11"/>
    </row>
    <row r="63" spans="1:14">
      <c r="A63" s="7"/>
      <c r="B63" s="11"/>
      <c r="C63" s="11"/>
      <c r="D63" s="11"/>
      <c r="E63" s="11"/>
      <c r="F63" s="11"/>
      <c r="G63" s="11"/>
      <c r="H63" s="11"/>
      <c r="I63" s="11"/>
      <c r="J63" s="11"/>
      <c r="K63" s="11"/>
      <c r="L63" s="11"/>
      <c r="M63" s="11"/>
      <c r="N63" s="11"/>
    </row>
    <row r="64" spans="1:14" ht="24.75" customHeight="1">
      <c r="A64" s="7"/>
      <c r="B64" s="119" t="s">
        <v>24</v>
      </c>
      <c r="C64" s="120" t="s">
        <v>91</v>
      </c>
      <c r="D64" s="122" t="s">
        <v>92</v>
      </c>
      <c r="E64" s="90" t="s">
        <v>128</v>
      </c>
      <c r="F64" s="92" t="s">
        <v>65</v>
      </c>
      <c r="G64" s="93"/>
      <c r="H64" s="94"/>
      <c r="I64" s="108" t="s">
        <v>66</v>
      </c>
      <c r="J64" s="108"/>
      <c r="K64" s="108"/>
      <c r="L64" s="108" t="s">
        <v>67</v>
      </c>
      <c r="M64" s="108"/>
      <c r="N64" s="108"/>
    </row>
    <row r="65" spans="1:14" ht="38.25">
      <c r="A65" s="3"/>
      <c r="B65" s="119"/>
      <c r="C65" s="121"/>
      <c r="D65" s="123"/>
      <c r="E65" s="91"/>
      <c r="F65" s="12" t="s">
        <v>50</v>
      </c>
      <c r="G65" s="12" t="s">
        <v>25</v>
      </c>
      <c r="H65" s="12" t="s">
        <v>26</v>
      </c>
      <c r="I65" s="12" t="s">
        <v>53</v>
      </c>
      <c r="J65" s="12" t="s">
        <v>25</v>
      </c>
      <c r="K65" s="12" t="s">
        <v>26</v>
      </c>
      <c r="L65" s="12" t="s">
        <v>53</v>
      </c>
      <c r="M65" s="12" t="s">
        <v>25</v>
      </c>
      <c r="N65" s="12" t="s">
        <v>26</v>
      </c>
    </row>
    <row r="66" spans="1:14">
      <c r="A66" s="3"/>
      <c r="B66" s="12" t="s">
        <v>74</v>
      </c>
      <c r="C66" s="50">
        <v>363.05</v>
      </c>
      <c r="D66" s="50">
        <v>816.8</v>
      </c>
      <c r="E66" s="50">
        <v>372.6</v>
      </c>
      <c r="F66" s="50">
        <v>330.2</v>
      </c>
      <c r="G66" s="50">
        <v>927.5</v>
      </c>
      <c r="H66" s="50">
        <v>224.45</v>
      </c>
      <c r="I66" s="50" t="s">
        <v>54</v>
      </c>
      <c r="J66" s="50" t="s">
        <v>54</v>
      </c>
      <c r="K66" s="50" t="s">
        <v>54</v>
      </c>
      <c r="L66" s="50" t="s">
        <v>54</v>
      </c>
      <c r="M66" s="50" t="s">
        <v>54</v>
      </c>
      <c r="N66" s="50" t="s">
        <v>54</v>
      </c>
    </row>
    <row r="67" spans="1:14" ht="25.5">
      <c r="A67" s="3"/>
      <c r="B67" s="12" t="s">
        <v>76</v>
      </c>
      <c r="C67" s="50">
        <v>80684.45</v>
      </c>
      <c r="D67" s="50">
        <v>76724.08</v>
      </c>
      <c r="E67" s="50">
        <v>74169.95</v>
      </c>
      <c r="F67" s="50">
        <v>77414.92</v>
      </c>
      <c r="G67" s="50">
        <v>85978.25</v>
      </c>
      <c r="H67" s="50">
        <v>70234.429999999993</v>
      </c>
      <c r="I67" s="50" t="s">
        <v>54</v>
      </c>
      <c r="J67" s="50" t="s">
        <v>54</v>
      </c>
      <c r="K67" s="50" t="s">
        <v>54</v>
      </c>
      <c r="L67" s="50" t="s">
        <v>54</v>
      </c>
      <c r="M67" s="50" t="s">
        <v>54</v>
      </c>
      <c r="N67" s="50" t="s">
        <v>54</v>
      </c>
    </row>
    <row r="68" spans="1:14" s="35" customFormat="1">
      <c r="A68" s="33"/>
      <c r="B68" s="34" t="s">
        <v>46</v>
      </c>
      <c r="C68" s="50">
        <v>81438.740000000005</v>
      </c>
      <c r="D68" s="50">
        <v>112795.15</v>
      </c>
      <c r="E68" s="50">
        <v>81875.27</v>
      </c>
      <c r="F68" s="50">
        <v>81438.740000000005</v>
      </c>
      <c r="G68" s="50">
        <v>122298.3</v>
      </c>
      <c r="H68" s="50">
        <v>52960.08</v>
      </c>
      <c r="I68" s="50" t="s">
        <v>54</v>
      </c>
      <c r="J68" s="50" t="s">
        <v>54</v>
      </c>
      <c r="K68" s="50" t="s">
        <v>54</v>
      </c>
      <c r="L68" s="50" t="s">
        <v>54</v>
      </c>
      <c r="M68" s="50" t="s">
        <v>54</v>
      </c>
      <c r="N68" s="50" t="s">
        <v>54</v>
      </c>
    </row>
    <row r="69" spans="1:14">
      <c r="A69" s="3"/>
      <c r="B69" s="104" t="s">
        <v>129</v>
      </c>
      <c r="C69" s="109"/>
      <c r="D69" s="104"/>
      <c r="E69" s="104"/>
      <c r="F69" s="104"/>
      <c r="G69" s="104"/>
      <c r="H69" s="104"/>
      <c r="I69" s="104"/>
      <c r="J69" s="104"/>
      <c r="K69" s="104"/>
      <c r="L69" s="104"/>
      <c r="M69" s="104"/>
      <c r="N69" s="104"/>
    </row>
    <row r="70" spans="1:14" ht="13.5">
      <c r="A70" s="3"/>
      <c r="B70" s="124" t="s">
        <v>72</v>
      </c>
      <c r="C70" s="124"/>
      <c r="D70" s="124"/>
      <c r="E70" s="124"/>
      <c r="F70" s="124"/>
      <c r="G70" s="124"/>
      <c r="H70" s="124"/>
      <c r="I70" s="124"/>
      <c r="J70" s="124"/>
      <c r="K70" s="124"/>
      <c r="L70" s="124"/>
      <c r="M70" s="124"/>
      <c r="N70" s="124"/>
    </row>
    <row r="71" spans="1:14">
      <c r="A71" s="3"/>
      <c r="B71" s="104" t="s">
        <v>27</v>
      </c>
      <c r="C71" s="104"/>
      <c r="D71" s="104"/>
      <c r="E71" s="104"/>
      <c r="F71" s="104"/>
      <c r="G71" s="104"/>
      <c r="H71" s="104"/>
      <c r="I71" s="104"/>
      <c r="J71" s="104"/>
      <c r="K71" s="104"/>
      <c r="L71" s="104"/>
      <c r="M71" s="104"/>
      <c r="N71" s="104"/>
    </row>
    <row r="72" spans="1:14" s="2" customFormat="1">
      <c r="B72" s="104" t="s">
        <v>28</v>
      </c>
      <c r="C72" s="104"/>
      <c r="D72" s="104"/>
      <c r="E72" s="104"/>
      <c r="F72" s="104"/>
      <c r="G72" s="104"/>
      <c r="H72" s="104"/>
      <c r="I72" s="104"/>
      <c r="J72" s="104"/>
      <c r="K72" s="104"/>
      <c r="L72" s="104"/>
      <c r="M72" s="104"/>
      <c r="N72" s="104"/>
    </row>
    <row r="73" spans="1:14" s="2" customFormat="1" ht="11.25" customHeight="1">
      <c r="B73" s="111"/>
      <c r="C73" s="112"/>
      <c r="D73" s="112"/>
      <c r="E73" s="112"/>
      <c r="F73" s="112"/>
      <c r="G73" s="112"/>
      <c r="H73" s="112"/>
      <c r="I73" s="112"/>
      <c r="J73" s="112"/>
      <c r="K73" s="112"/>
      <c r="L73" s="112"/>
      <c r="M73" s="112"/>
      <c r="N73" s="113"/>
    </row>
    <row r="74" spans="1:14">
      <c r="A74" s="3"/>
      <c r="B74" s="104" t="s">
        <v>75</v>
      </c>
      <c r="C74" s="104"/>
      <c r="D74" s="104"/>
      <c r="E74" s="104"/>
      <c r="F74" s="104"/>
      <c r="G74" s="104"/>
      <c r="H74" s="104"/>
      <c r="I74" s="104"/>
      <c r="J74" s="104"/>
      <c r="K74" s="104"/>
      <c r="L74" s="104"/>
      <c r="M74" s="104"/>
      <c r="N74" s="104"/>
    </row>
    <row r="75" spans="1:14" ht="32.25" customHeight="1">
      <c r="A75" s="3"/>
      <c r="B75" s="104" t="s">
        <v>77</v>
      </c>
      <c r="C75" s="104"/>
      <c r="D75" s="104"/>
      <c r="E75" s="104"/>
      <c r="F75" s="104"/>
      <c r="G75" s="104"/>
      <c r="H75" s="104"/>
      <c r="I75" s="104"/>
      <c r="J75" s="104"/>
      <c r="K75" s="104"/>
      <c r="L75" s="104"/>
      <c r="M75" s="104"/>
      <c r="N75" s="104"/>
    </row>
    <row r="76" spans="1:14">
      <c r="A76" s="3"/>
      <c r="B76" s="36"/>
      <c r="C76" s="36"/>
      <c r="D76" s="36"/>
      <c r="E76" s="36"/>
      <c r="F76" s="36"/>
      <c r="G76" s="10"/>
      <c r="H76" s="10"/>
      <c r="I76" s="10"/>
      <c r="J76" s="10"/>
      <c r="K76" s="10"/>
      <c r="L76" s="10"/>
      <c r="M76" s="10"/>
      <c r="N76" s="10"/>
    </row>
    <row r="77" spans="1:14" ht="35.25" customHeight="1">
      <c r="A77" s="7">
        <v>13</v>
      </c>
      <c r="B77" s="105" t="s">
        <v>29</v>
      </c>
      <c r="C77" s="106"/>
      <c r="D77" s="106"/>
      <c r="E77" s="106"/>
      <c r="F77" s="106"/>
      <c r="G77" s="107"/>
      <c r="H77" s="9"/>
      <c r="I77" s="9"/>
      <c r="J77" s="9"/>
      <c r="K77" s="9"/>
      <c r="L77" s="9"/>
      <c r="M77" s="9"/>
      <c r="N77" s="9"/>
    </row>
    <row r="78" spans="1:14">
      <c r="A78" s="7"/>
      <c r="C78" s="11"/>
      <c r="D78" s="11"/>
      <c r="E78" s="11"/>
      <c r="F78" s="11"/>
      <c r="G78" s="11"/>
      <c r="H78" s="11"/>
      <c r="I78" s="11"/>
      <c r="J78" s="11"/>
      <c r="K78" s="11"/>
      <c r="L78" s="11"/>
      <c r="M78" s="11"/>
      <c r="N78" s="11"/>
    </row>
    <row r="79" spans="1:14" ht="38.25">
      <c r="A79" s="3"/>
      <c r="B79" s="55" t="s">
        <v>30</v>
      </c>
      <c r="C79" s="56" t="s">
        <v>31</v>
      </c>
      <c r="D79" s="56" t="s">
        <v>44</v>
      </c>
      <c r="E79" s="56" t="s">
        <v>62</v>
      </c>
      <c r="F79" s="54" t="s">
        <v>63</v>
      </c>
      <c r="G79" s="56" t="s">
        <v>64</v>
      </c>
      <c r="H79" s="8"/>
      <c r="I79" s="8"/>
      <c r="J79" s="8"/>
      <c r="K79" s="8"/>
      <c r="L79" s="10"/>
      <c r="M79" s="10"/>
      <c r="N79" s="10"/>
    </row>
    <row r="80" spans="1:14">
      <c r="A80" s="3"/>
      <c r="B80" s="117" t="s">
        <v>32</v>
      </c>
      <c r="C80" s="38" t="s">
        <v>93</v>
      </c>
      <c r="D80" s="50">
        <v>9.51</v>
      </c>
      <c r="E80" s="50">
        <v>8.17</v>
      </c>
      <c r="F80" s="50" t="s">
        <v>54</v>
      </c>
      <c r="G80" s="50" t="s">
        <v>54</v>
      </c>
      <c r="L80" s="37"/>
      <c r="M80" s="37"/>
      <c r="N80" s="37"/>
    </row>
    <row r="81" spans="1:14">
      <c r="A81" s="3"/>
      <c r="B81" s="117"/>
      <c r="C81" s="38" t="s">
        <v>33</v>
      </c>
      <c r="D81" s="50"/>
      <c r="E81" s="50"/>
      <c r="F81" s="50"/>
      <c r="G81" s="50"/>
      <c r="L81" s="37"/>
      <c r="M81" s="37"/>
      <c r="N81" s="37"/>
    </row>
    <row r="82" spans="1:14">
      <c r="A82" s="3"/>
      <c r="B82" s="117"/>
      <c r="C82" s="1" t="s">
        <v>68</v>
      </c>
      <c r="D82" s="50" t="s">
        <v>54</v>
      </c>
      <c r="E82" s="50" t="s">
        <v>54</v>
      </c>
      <c r="F82" s="50" t="s">
        <v>54</v>
      </c>
      <c r="G82" s="50" t="s">
        <v>54</v>
      </c>
      <c r="L82" s="37"/>
      <c r="M82" s="37"/>
      <c r="N82" s="37"/>
    </row>
    <row r="83" spans="1:14">
      <c r="A83" s="3"/>
      <c r="B83" s="117"/>
      <c r="C83" s="38" t="s">
        <v>34</v>
      </c>
      <c r="D83" s="59" t="s">
        <v>54</v>
      </c>
      <c r="E83" s="59" t="s">
        <v>54</v>
      </c>
      <c r="F83" s="59" t="s">
        <v>54</v>
      </c>
      <c r="G83" s="59" t="s">
        <v>54</v>
      </c>
      <c r="I83" s="48"/>
      <c r="L83" s="37"/>
      <c r="M83" s="37"/>
      <c r="N83" s="37"/>
    </row>
    <row r="84" spans="1:14">
      <c r="A84" s="3"/>
      <c r="B84" s="117" t="s">
        <v>35</v>
      </c>
      <c r="C84" s="38" t="s">
        <v>93</v>
      </c>
      <c r="D84" s="51">
        <v>19.14</v>
      </c>
      <c r="E84" s="50">
        <f>F66/E80</f>
        <v>40.416156670746631</v>
      </c>
      <c r="F84" s="50" t="s">
        <v>54</v>
      </c>
      <c r="G84" s="50" t="s">
        <v>54</v>
      </c>
      <c r="I84" s="48"/>
      <c r="L84" s="37"/>
      <c r="M84" s="37"/>
      <c r="N84" s="37"/>
    </row>
    <row r="85" spans="1:14">
      <c r="A85" s="3"/>
      <c r="B85" s="117"/>
      <c r="C85" s="38" t="s">
        <v>33</v>
      </c>
      <c r="D85" s="51"/>
      <c r="E85" s="51"/>
      <c r="F85" s="51"/>
      <c r="G85" s="51"/>
      <c r="I85" s="48"/>
      <c r="L85" s="37"/>
      <c r="M85" s="37"/>
      <c r="N85" s="37"/>
    </row>
    <row r="86" spans="1:14">
      <c r="A86" s="3"/>
      <c r="B86" s="117"/>
      <c r="C86" s="1" t="s">
        <v>68</v>
      </c>
      <c r="D86" s="50" t="s">
        <v>54</v>
      </c>
      <c r="E86" s="50" t="s">
        <v>54</v>
      </c>
      <c r="F86" s="50" t="s">
        <v>54</v>
      </c>
      <c r="G86" s="50" t="s">
        <v>54</v>
      </c>
      <c r="I86" s="48"/>
      <c r="L86" s="37"/>
      <c r="M86" s="37"/>
      <c r="N86" s="37"/>
    </row>
    <row r="87" spans="1:14" ht="16.5" customHeight="1">
      <c r="A87" s="3"/>
      <c r="B87" s="117"/>
      <c r="C87" s="38" t="s">
        <v>34</v>
      </c>
      <c r="D87" s="59" t="s">
        <v>54</v>
      </c>
      <c r="E87" s="59" t="s">
        <v>54</v>
      </c>
      <c r="F87" s="59" t="s">
        <v>54</v>
      </c>
      <c r="G87" s="59" t="s">
        <v>54</v>
      </c>
      <c r="L87" s="37"/>
      <c r="M87" s="37"/>
      <c r="N87" s="37"/>
    </row>
    <row r="88" spans="1:14">
      <c r="A88" s="3"/>
      <c r="B88" s="117" t="s">
        <v>41</v>
      </c>
      <c r="C88" s="38" t="s">
        <v>93</v>
      </c>
      <c r="D88" s="52">
        <v>0.37959999999999999</v>
      </c>
      <c r="E88" s="50">
        <v>9.66</v>
      </c>
      <c r="F88" s="50" t="s">
        <v>54</v>
      </c>
      <c r="G88" s="50" t="s">
        <v>54</v>
      </c>
      <c r="L88" s="37"/>
      <c r="M88" s="37"/>
      <c r="N88" s="37"/>
    </row>
    <row r="89" spans="1:14">
      <c r="A89" s="3"/>
      <c r="B89" s="117"/>
      <c r="C89" s="38" t="s">
        <v>33</v>
      </c>
      <c r="D89" s="52"/>
      <c r="E89" s="53"/>
      <c r="F89" s="53"/>
      <c r="G89" s="50"/>
      <c r="L89" s="37"/>
      <c r="M89" s="37"/>
      <c r="N89" s="37"/>
    </row>
    <row r="90" spans="1:14">
      <c r="A90" s="3"/>
      <c r="B90" s="117"/>
      <c r="C90" s="1" t="s">
        <v>68</v>
      </c>
      <c r="D90" s="50" t="s">
        <v>54</v>
      </c>
      <c r="E90" s="50" t="s">
        <v>54</v>
      </c>
      <c r="F90" s="50" t="s">
        <v>54</v>
      </c>
      <c r="G90" s="50" t="s">
        <v>54</v>
      </c>
      <c r="L90" s="37"/>
      <c r="M90" s="37"/>
      <c r="N90" s="37"/>
    </row>
    <row r="91" spans="1:14">
      <c r="A91" s="3"/>
      <c r="B91" s="117"/>
      <c r="C91" s="38" t="s">
        <v>34</v>
      </c>
      <c r="D91" s="59" t="s">
        <v>54</v>
      </c>
      <c r="E91" s="59" t="s">
        <v>54</v>
      </c>
      <c r="F91" s="59" t="s">
        <v>54</v>
      </c>
      <c r="G91" s="59" t="s">
        <v>54</v>
      </c>
      <c r="J91" s="25"/>
      <c r="K91" s="25"/>
      <c r="L91" s="37"/>
      <c r="M91" s="37"/>
      <c r="N91" s="37"/>
    </row>
    <row r="92" spans="1:14">
      <c r="A92" s="3"/>
      <c r="B92" s="110" t="s">
        <v>36</v>
      </c>
      <c r="C92" s="38" t="s">
        <v>93</v>
      </c>
      <c r="D92" s="51">
        <v>74.930000000000007</v>
      </c>
      <c r="E92" s="50">
        <v>68.69</v>
      </c>
      <c r="F92" s="50" t="s">
        <v>54</v>
      </c>
      <c r="G92" s="50" t="s">
        <v>54</v>
      </c>
      <c r="J92" s="25"/>
      <c r="K92" s="49"/>
      <c r="L92" s="37"/>
      <c r="M92" s="37"/>
      <c r="N92" s="37"/>
    </row>
    <row r="93" spans="1:14">
      <c r="A93" s="3"/>
      <c r="B93" s="110"/>
      <c r="C93" s="38" t="s">
        <v>33</v>
      </c>
      <c r="D93" s="51"/>
      <c r="E93" s="50"/>
      <c r="F93" s="50"/>
      <c r="G93" s="50"/>
      <c r="J93" s="25"/>
      <c r="K93" s="49"/>
      <c r="L93" s="37"/>
      <c r="M93" s="37"/>
      <c r="N93" s="37"/>
    </row>
    <row r="94" spans="1:14">
      <c r="A94" s="3"/>
      <c r="B94" s="110"/>
      <c r="C94" s="1" t="s">
        <v>68</v>
      </c>
      <c r="D94" s="50" t="s">
        <v>54</v>
      </c>
      <c r="E94" s="50" t="s">
        <v>54</v>
      </c>
      <c r="F94" s="50" t="s">
        <v>54</v>
      </c>
      <c r="G94" s="50" t="s">
        <v>54</v>
      </c>
      <c r="J94" s="25"/>
      <c r="K94" s="49"/>
      <c r="L94" s="37"/>
      <c r="M94" s="37"/>
      <c r="N94" s="37"/>
    </row>
    <row r="95" spans="1:14">
      <c r="A95" s="3"/>
      <c r="B95" s="110"/>
      <c r="C95" s="38" t="s">
        <v>34</v>
      </c>
      <c r="D95" s="59" t="s">
        <v>54</v>
      </c>
      <c r="E95" s="59" t="s">
        <v>54</v>
      </c>
      <c r="F95" s="59" t="s">
        <v>54</v>
      </c>
      <c r="G95" s="59" t="s">
        <v>54</v>
      </c>
      <c r="J95" s="25"/>
      <c r="K95" s="25"/>
      <c r="L95" s="37"/>
      <c r="M95" s="37"/>
      <c r="N95" s="37"/>
    </row>
    <row r="96" spans="1:14" ht="30.6" customHeight="1">
      <c r="A96" s="3"/>
      <c r="B96" s="83" t="s">
        <v>94</v>
      </c>
      <c r="C96" s="84"/>
      <c r="D96" s="84"/>
      <c r="E96" s="84"/>
      <c r="F96" s="84"/>
      <c r="G96" s="85"/>
      <c r="H96" s="37"/>
      <c r="I96" s="37"/>
      <c r="J96" s="37"/>
      <c r="K96" s="37"/>
      <c r="L96" s="37"/>
      <c r="M96" s="37"/>
      <c r="N96" s="37"/>
    </row>
    <row r="97" spans="1:14" ht="28.5" customHeight="1">
      <c r="A97" s="3"/>
      <c r="B97" s="86" t="s">
        <v>78</v>
      </c>
      <c r="C97" s="87"/>
      <c r="D97" s="87"/>
      <c r="E97" s="87"/>
      <c r="F97" s="87"/>
      <c r="G97" s="88"/>
      <c r="H97" s="37"/>
      <c r="I97" s="37"/>
      <c r="J97" s="37"/>
      <c r="K97" s="37"/>
      <c r="L97" s="37"/>
      <c r="M97" s="37"/>
      <c r="N97" s="37"/>
    </row>
    <row r="98" spans="1:14">
      <c r="C98" s="89"/>
      <c r="D98" s="89"/>
      <c r="E98" s="89"/>
      <c r="F98" s="89"/>
      <c r="G98" s="89"/>
      <c r="H98" s="37"/>
      <c r="I98" s="37"/>
    </row>
    <row r="99" spans="1:14">
      <c r="A99" s="7">
        <v>14</v>
      </c>
      <c r="B99" s="39" t="s">
        <v>37</v>
      </c>
      <c r="C99" s="101" t="s">
        <v>7</v>
      </c>
      <c r="D99" s="102"/>
      <c r="E99" s="102"/>
      <c r="F99" s="102"/>
      <c r="G99" s="103"/>
    </row>
    <row r="100" spans="1:14">
      <c r="A100" s="13"/>
      <c r="C100" s="40"/>
      <c r="D100" s="40" t="s">
        <v>38</v>
      </c>
      <c r="E100" s="40"/>
      <c r="F100" s="40"/>
      <c r="G100" s="40"/>
    </row>
    <row r="101" spans="1:14" ht="13.5" customHeight="1">
      <c r="B101" s="78" t="s">
        <v>95</v>
      </c>
      <c r="C101" s="79"/>
      <c r="D101" s="79"/>
      <c r="E101" s="79"/>
      <c r="F101" s="79"/>
      <c r="G101" s="80"/>
    </row>
  </sheetData>
  <mergeCells count="63">
    <mergeCell ref="B56:E56"/>
    <mergeCell ref="C20:E20"/>
    <mergeCell ref="A1:B1"/>
    <mergeCell ref="C5:E5"/>
    <mergeCell ref="B6:D6"/>
    <mergeCell ref="C10:E10"/>
    <mergeCell ref="B13:C13"/>
    <mergeCell ref="B17:E17"/>
    <mergeCell ref="C18:E18"/>
    <mergeCell ref="C19:E19"/>
    <mergeCell ref="B14:E14"/>
    <mergeCell ref="B33:E33"/>
    <mergeCell ref="C34:E34"/>
    <mergeCell ref="C35:E35"/>
    <mergeCell ref="B37:E37"/>
    <mergeCell ref="B40:E40"/>
    <mergeCell ref="C21:E21"/>
    <mergeCell ref="B22:E22"/>
    <mergeCell ref="B24:E24"/>
    <mergeCell ref="B25:E25"/>
    <mergeCell ref="B31:E31"/>
    <mergeCell ref="D27:D30"/>
    <mergeCell ref="E27:E30"/>
    <mergeCell ref="B51:E51"/>
    <mergeCell ref="B52:B53"/>
    <mergeCell ref="B45:E45"/>
    <mergeCell ref="C36:E36"/>
    <mergeCell ref="C41:E41"/>
    <mergeCell ref="C42:E42"/>
    <mergeCell ref="C43:E43"/>
    <mergeCell ref="D48:E48"/>
    <mergeCell ref="B69:N69"/>
    <mergeCell ref="B92:B95"/>
    <mergeCell ref="B73:N73"/>
    <mergeCell ref="D46:E46"/>
    <mergeCell ref="D47:E47"/>
    <mergeCell ref="B49:E49"/>
    <mergeCell ref="B88:B91"/>
    <mergeCell ref="B80:B83"/>
    <mergeCell ref="B84:B87"/>
    <mergeCell ref="B71:N71"/>
    <mergeCell ref="C58:E58"/>
    <mergeCell ref="B64:B65"/>
    <mergeCell ref="C64:C65"/>
    <mergeCell ref="D64:D65"/>
    <mergeCell ref="B70:N70"/>
    <mergeCell ref="C55:E55"/>
    <mergeCell ref="B101:G101"/>
    <mergeCell ref="A52:A53"/>
    <mergeCell ref="B96:G96"/>
    <mergeCell ref="B97:G97"/>
    <mergeCell ref="C98:G98"/>
    <mergeCell ref="E64:E65"/>
    <mergeCell ref="F64:H64"/>
    <mergeCell ref="C52:E53"/>
    <mergeCell ref="C54:E54"/>
    <mergeCell ref="C99:G99"/>
    <mergeCell ref="B72:N72"/>
    <mergeCell ref="B74:N74"/>
    <mergeCell ref="B75:N75"/>
    <mergeCell ref="B77:G77"/>
    <mergeCell ref="I64:K64"/>
    <mergeCell ref="L64:N64"/>
  </mergeCells>
  <printOptions horizontalCentered="1"/>
  <pageMargins left="0.23622047244094491" right="0.23622047244094491" top="0.74803149606299213" bottom="0.74803149606299213" header="0.31496062992125984" footer="0.31496062992125984"/>
  <pageSetup paperSize="9" scale="60" fitToHeight="0" orientation="landscape"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5276D7-0EF0-4FD8-987E-FB1219D6203B}">
  <dimension ref="A1"/>
  <sheetViews>
    <sheetView workbookViewId="0"/>
  </sheetViews>
  <sheetFormatPr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F070F8-8C7E-4D81-B18C-FFB7637A0CB2}">
  <dimension ref="A1:M71"/>
  <sheetViews>
    <sheetView topLeftCell="A52" workbookViewId="0">
      <selection activeCell="D69" sqref="D69"/>
    </sheetView>
  </sheetViews>
  <sheetFormatPr defaultRowHeight="15"/>
  <cols>
    <col min="1" max="1" width="9.7109375" bestFit="1" customWidth="1"/>
    <col min="4" max="4" width="9.7109375" bestFit="1" customWidth="1"/>
    <col min="6" max="6" width="12" bestFit="1" customWidth="1"/>
    <col min="7" max="7" width="13.7109375" bestFit="1" customWidth="1"/>
    <col min="8" max="8" width="14.28515625" bestFit="1" customWidth="1"/>
    <col min="9" max="9" width="19.42578125" bestFit="1" customWidth="1"/>
    <col min="10" max="10" width="20" bestFit="1" customWidth="1"/>
  </cols>
  <sheetData>
    <row r="1" spans="1:13">
      <c r="A1" t="s">
        <v>112</v>
      </c>
      <c r="B1" t="s">
        <v>113</v>
      </c>
      <c r="C1" t="s">
        <v>114</v>
      </c>
      <c r="D1" t="s">
        <v>115</v>
      </c>
      <c r="E1" t="s">
        <v>116</v>
      </c>
      <c r="F1" t="s">
        <v>117</v>
      </c>
      <c r="G1" t="s">
        <v>118</v>
      </c>
      <c r="H1" t="s">
        <v>119</v>
      </c>
      <c r="I1" t="s">
        <v>120</v>
      </c>
      <c r="J1" t="s">
        <v>121</v>
      </c>
      <c r="K1" t="s">
        <v>122</v>
      </c>
      <c r="L1" t="s">
        <v>123</v>
      </c>
      <c r="M1" t="s">
        <v>124</v>
      </c>
    </row>
    <row r="2" spans="1:13">
      <c r="A2" s="72">
        <v>45744</v>
      </c>
      <c r="B2">
        <v>330.2</v>
      </c>
      <c r="C2">
        <v>330.2</v>
      </c>
      <c r="D2">
        <v>330.2</v>
      </c>
      <c r="E2">
        <v>330.2</v>
      </c>
      <c r="F2">
        <v>330.2</v>
      </c>
      <c r="G2">
        <v>600</v>
      </c>
      <c r="H2">
        <v>1</v>
      </c>
      <c r="I2">
        <v>198120</v>
      </c>
      <c r="J2">
        <v>600</v>
      </c>
      <c r="K2">
        <v>100</v>
      </c>
      <c r="L2">
        <v>0</v>
      </c>
      <c r="M2">
        <v>0</v>
      </c>
    </row>
    <row r="3" spans="1:13">
      <c r="A3" s="72">
        <v>45741</v>
      </c>
      <c r="B3">
        <v>336.9</v>
      </c>
      <c r="C3">
        <v>336.9</v>
      </c>
      <c r="D3">
        <v>336.9</v>
      </c>
      <c r="E3">
        <v>336.9</v>
      </c>
      <c r="F3">
        <v>336.9</v>
      </c>
      <c r="G3">
        <v>1800</v>
      </c>
      <c r="H3">
        <v>3</v>
      </c>
      <c r="I3">
        <v>606420</v>
      </c>
      <c r="J3">
        <v>1800</v>
      </c>
      <c r="K3">
        <v>100</v>
      </c>
      <c r="L3">
        <v>0</v>
      </c>
      <c r="M3">
        <v>0</v>
      </c>
    </row>
    <row r="4" spans="1:13">
      <c r="A4" s="72">
        <v>45740</v>
      </c>
      <c r="B4">
        <v>343.75</v>
      </c>
      <c r="C4">
        <v>343.75</v>
      </c>
      <c r="D4">
        <v>343.75</v>
      </c>
      <c r="E4">
        <v>343.75</v>
      </c>
      <c r="F4">
        <v>343.75</v>
      </c>
      <c r="G4">
        <v>600</v>
      </c>
      <c r="H4">
        <v>1</v>
      </c>
      <c r="I4">
        <v>206250</v>
      </c>
      <c r="J4">
        <v>600</v>
      </c>
      <c r="K4">
        <v>100</v>
      </c>
      <c r="L4">
        <v>0</v>
      </c>
      <c r="M4">
        <v>0</v>
      </c>
    </row>
    <row r="5" spans="1:13">
      <c r="A5" s="72">
        <v>45737</v>
      </c>
      <c r="B5">
        <v>350.75</v>
      </c>
      <c r="C5">
        <v>350.75</v>
      </c>
      <c r="D5">
        <v>350.75</v>
      </c>
      <c r="E5">
        <v>350.75</v>
      </c>
      <c r="F5">
        <v>350.75</v>
      </c>
      <c r="G5">
        <v>600</v>
      </c>
      <c r="H5">
        <v>1</v>
      </c>
      <c r="I5">
        <v>210450</v>
      </c>
      <c r="J5">
        <v>600</v>
      </c>
      <c r="K5">
        <v>100</v>
      </c>
      <c r="L5">
        <v>0</v>
      </c>
      <c r="M5">
        <v>0</v>
      </c>
    </row>
    <row r="6" spans="1:13">
      <c r="A6" s="72">
        <v>45736</v>
      </c>
      <c r="B6">
        <v>357.9</v>
      </c>
      <c r="C6">
        <v>357.9</v>
      </c>
      <c r="D6">
        <v>357.9</v>
      </c>
      <c r="E6">
        <v>357.9</v>
      </c>
      <c r="F6">
        <v>357.9</v>
      </c>
      <c r="G6">
        <v>3000</v>
      </c>
      <c r="H6">
        <v>5</v>
      </c>
      <c r="I6">
        <v>1073700</v>
      </c>
      <c r="J6">
        <v>3000</v>
      </c>
      <c r="K6">
        <v>100</v>
      </c>
      <c r="L6">
        <v>0</v>
      </c>
      <c r="M6">
        <v>0</v>
      </c>
    </row>
    <row r="7" spans="1:13">
      <c r="A7" s="72">
        <v>45735</v>
      </c>
      <c r="B7">
        <v>366</v>
      </c>
      <c r="C7">
        <v>366</v>
      </c>
      <c r="D7">
        <v>365.15</v>
      </c>
      <c r="E7">
        <v>365.2</v>
      </c>
      <c r="F7">
        <v>365.52142857142798</v>
      </c>
      <c r="G7">
        <v>4200</v>
      </c>
      <c r="H7">
        <v>7</v>
      </c>
      <c r="I7">
        <v>1535190</v>
      </c>
      <c r="J7">
        <v>4200</v>
      </c>
      <c r="K7">
        <v>100</v>
      </c>
      <c r="L7">
        <v>0.85</v>
      </c>
      <c r="M7">
        <v>-0.8</v>
      </c>
    </row>
    <row r="8" spans="1:13">
      <c r="A8" s="72">
        <v>45728</v>
      </c>
      <c r="B8">
        <v>372.6</v>
      </c>
      <c r="C8">
        <v>372.6</v>
      </c>
      <c r="D8">
        <v>372.6</v>
      </c>
      <c r="E8">
        <v>372.6</v>
      </c>
      <c r="F8">
        <v>372.6</v>
      </c>
      <c r="G8">
        <v>600</v>
      </c>
      <c r="H8">
        <v>1</v>
      </c>
      <c r="I8">
        <v>223560</v>
      </c>
      <c r="J8">
        <v>600</v>
      </c>
      <c r="K8">
        <v>100</v>
      </c>
      <c r="L8">
        <v>0</v>
      </c>
      <c r="M8">
        <v>0</v>
      </c>
    </row>
    <row r="9" spans="1:13">
      <c r="A9" s="72">
        <v>45722</v>
      </c>
      <c r="B9">
        <v>380.2</v>
      </c>
      <c r="C9">
        <v>380.2</v>
      </c>
      <c r="D9">
        <v>380.2</v>
      </c>
      <c r="E9">
        <v>380.2</v>
      </c>
      <c r="F9">
        <v>380.2</v>
      </c>
      <c r="G9">
        <v>600</v>
      </c>
      <c r="H9">
        <v>1</v>
      </c>
      <c r="I9">
        <v>228120</v>
      </c>
      <c r="J9">
        <v>600</v>
      </c>
      <c r="K9">
        <v>100</v>
      </c>
      <c r="L9">
        <v>0</v>
      </c>
      <c r="M9">
        <v>0</v>
      </c>
    </row>
    <row r="10" spans="1:13">
      <c r="A10" s="72">
        <v>45721</v>
      </c>
      <c r="B10">
        <v>391.8</v>
      </c>
      <c r="C10">
        <v>391.8</v>
      </c>
      <c r="D10">
        <v>387.9</v>
      </c>
      <c r="E10">
        <v>387.9</v>
      </c>
      <c r="F10">
        <v>391.3125</v>
      </c>
      <c r="G10">
        <v>4800</v>
      </c>
      <c r="H10">
        <v>7</v>
      </c>
      <c r="I10">
        <v>1878300</v>
      </c>
      <c r="J10">
        <v>4800</v>
      </c>
      <c r="K10">
        <v>100</v>
      </c>
      <c r="L10">
        <v>3.9</v>
      </c>
      <c r="M10">
        <v>-3.9</v>
      </c>
    </row>
    <row r="11" spans="1:13">
      <c r="A11" s="72">
        <v>45716</v>
      </c>
      <c r="B11">
        <v>395.8</v>
      </c>
      <c r="C11">
        <v>395.8</v>
      </c>
      <c r="D11">
        <v>395.8</v>
      </c>
      <c r="E11">
        <v>395.8</v>
      </c>
      <c r="F11">
        <v>395.8</v>
      </c>
      <c r="G11">
        <v>600</v>
      </c>
      <c r="H11">
        <v>1</v>
      </c>
      <c r="I11">
        <v>237480</v>
      </c>
      <c r="J11">
        <v>600</v>
      </c>
      <c r="K11">
        <v>100</v>
      </c>
      <c r="L11">
        <v>0</v>
      </c>
      <c r="M11">
        <v>0</v>
      </c>
    </row>
    <row r="12" spans="1:13">
      <c r="A12" s="72">
        <v>45715</v>
      </c>
      <c r="B12">
        <v>427</v>
      </c>
      <c r="C12">
        <v>427</v>
      </c>
      <c r="D12">
        <v>403.85</v>
      </c>
      <c r="E12">
        <v>403.85</v>
      </c>
      <c r="F12">
        <v>414.21249999999998</v>
      </c>
      <c r="G12">
        <v>2400</v>
      </c>
      <c r="H12">
        <v>4</v>
      </c>
      <c r="I12">
        <v>994110</v>
      </c>
      <c r="J12">
        <v>2400</v>
      </c>
      <c r="K12">
        <v>100</v>
      </c>
      <c r="L12">
        <v>23.15</v>
      </c>
      <c r="M12">
        <v>-23.15</v>
      </c>
    </row>
    <row r="13" spans="1:13">
      <c r="A13" s="72">
        <v>45713</v>
      </c>
      <c r="B13">
        <v>424.5</v>
      </c>
      <c r="C13">
        <v>425.1</v>
      </c>
      <c r="D13">
        <v>424.5</v>
      </c>
      <c r="E13">
        <v>425.1</v>
      </c>
      <c r="F13">
        <v>425.00625000000002</v>
      </c>
      <c r="G13">
        <v>9600</v>
      </c>
      <c r="H13">
        <v>8</v>
      </c>
      <c r="I13">
        <v>4080060</v>
      </c>
      <c r="J13">
        <v>9600</v>
      </c>
      <c r="K13">
        <v>100</v>
      </c>
      <c r="L13">
        <v>0.6</v>
      </c>
      <c r="M13">
        <v>0.6</v>
      </c>
    </row>
    <row r="14" spans="1:13">
      <c r="A14" s="72">
        <v>45712</v>
      </c>
      <c r="B14">
        <v>404</v>
      </c>
      <c r="C14">
        <v>404.9</v>
      </c>
      <c r="D14">
        <v>396</v>
      </c>
      <c r="E14">
        <v>404.9</v>
      </c>
      <c r="F14">
        <v>403.70454545454498</v>
      </c>
      <c r="G14">
        <v>13200</v>
      </c>
      <c r="H14">
        <v>21</v>
      </c>
      <c r="I14">
        <v>5328900</v>
      </c>
      <c r="J14">
        <v>13200</v>
      </c>
      <c r="K14">
        <v>100</v>
      </c>
      <c r="L14">
        <v>8.9</v>
      </c>
      <c r="M14">
        <v>0.9</v>
      </c>
    </row>
    <row r="15" spans="1:13">
      <c r="A15" s="72">
        <v>45709</v>
      </c>
      <c r="B15">
        <v>372.75</v>
      </c>
      <c r="C15">
        <v>385.65</v>
      </c>
      <c r="D15">
        <v>372.75</v>
      </c>
      <c r="E15">
        <v>385.65</v>
      </c>
      <c r="F15">
        <v>383.63125000000002</v>
      </c>
      <c r="G15">
        <v>4800</v>
      </c>
      <c r="H15">
        <v>8</v>
      </c>
      <c r="I15">
        <v>1841430</v>
      </c>
      <c r="J15">
        <v>4800</v>
      </c>
      <c r="K15">
        <v>100</v>
      </c>
      <c r="L15">
        <v>12.9</v>
      </c>
      <c r="M15">
        <v>12.9</v>
      </c>
    </row>
    <row r="16" spans="1:13">
      <c r="A16" s="72">
        <v>45708</v>
      </c>
      <c r="B16">
        <v>346.8</v>
      </c>
      <c r="C16">
        <v>375</v>
      </c>
      <c r="D16">
        <v>339.35</v>
      </c>
      <c r="E16">
        <v>367.3</v>
      </c>
      <c r="F16">
        <v>343.97619047619003</v>
      </c>
      <c r="G16">
        <v>12600</v>
      </c>
      <c r="H16">
        <v>20</v>
      </c>
      <c r="I16">
        <v>4334100</v>
      </c>
      <c r="J16">
        <v>12600</v>
      </c>
      <c r="K16">
        <v>100</v>
      </c>
      <c r="L16">
        <v>35.65</v>
      </c>
      <c r="M16">
        <v>20.5</v>
      </c>
    </row>
    <row r="17" spans="1:13">
      <c r="A17" s="72">
        <v>45707</v>
      </c>
      <c r="B17">
        <v>360</v>
      </c>
      <c r="C17">
        <v>365.9</v>
      </c>
      <c r="D17">
        <v>356</v>
      </c>
      <c r="E17">
        <v>357.2</v>
      </c>
      <c r="F17">
        <v>359.41250000000002</v>
      </c>
      <c r="G17">
        <v>4800</v>
      </c>
      <c r="H17">
        <v>8</v>
      </c>
      <c r="I17">
        <v>1725180</v>
      </c>
      <c r="J17">
        <v>4800</v>
      </c>
      <c r="K17">
        <v>100</v>
      </c>
      <c r="L17">
        <v>9.9</v>
      </c>
      <c r="M17">
        <v>-2.8</v>
      </c>
    </row>
    <row r="18" spans="1:13">
      <c r="A18" s="72">
        <v>45706</v>
      </c>
      <c r="B18">
        <v>358</v>
      </c>
      <c r="C18">
        <v>370</v>
      </c>
      <c r="D18">
        <v>357.45</v>
      </c>
      <c r="E18">
        <v>357.45</v>
      </c>
      <c r="F18">
        <v>360.38461538461502</v>
      </c>
      <c r="G18">
        <v>7800</v>
      </c>
      <c r="H18">
        <v>13</v>
      </c>
      <c r="I18">
        <v>2811000</v>
      </c>
      <c r="J18">
        <v>7800</v>
      </c>
      <c r="K18">
        <v>100</v>
      </c>
      <c r="L18">
        <v>12.55</v>
      </c>
      <c r="M18">
        <v>-0.55000000000000004</v>
      </c>
    </row>
    <row r="19" spans="1:13">
      <c r="A19" s="72">
        <v>45705</v>
      </c>
      <c r="B19">
        <v>395.1</v>
      </c>
      <c r="C19">
        <v>395.1</v>
      </c>
      <c r="D19">
        <v>376.25</v>
      </c>
      <c r="E19">
        <v>376.25</v>
      </c>
      <c r="F19">
        <v>377.65</v>
      </c>
      <c r="G19">
        <v>8400</v>
      </c>
      <c r="H19">
        <v>13</v>
      </c>
      <c r="I19">
        <v>3172260</v>
      </c>
      <c r="J19">
        <v>8400</v>
      </c>
      <c r="K19">
        <v>100</v>
      </c>
      <c r="L19">
        <v>18.850000000000001</v>
      </c>
      <c r="M19">
        <v>-18.850000000000001</v>
      </c>
    </row>
    <row r="20" spans="1:13">
      <c r="A20" s="72">
        <v>45702</v>
      </c>
      <c r="B20">
        <v>437.65</v>
      </c>
      <c r="C20">
        <v>437.65</v>
      </c>
      <c r="D20">
        <v>396.05</v>
      </c>
      <c r="E20">
        <v>396.05</v>
      </c>
      <c r="F20">
        <v>429.58499999999998</v>
      </c>
      <c r="G20">
        <v>12000</v>
      </c>
      <c r="H20">
        <v>16</v>
      </c>
      <c r="I20">
        <v>5155020</v>
      </c>
      <c r="J20">
        <v>12000</v>
      </c>
      <c r="K20">
        <v>100</v>
      </c>
      <c r="L20">
        <v>41.6</v>
      </c>
      <c r="M20">
        <v>-41.6</v>
      </c>
    </row>
    <row r="21" spans="1:13">
      <c r="A21" s="72">
        <v>45701</v>
      </c>
      <c r="B21">
        <v>398</v>
      </c>
      <c r="C21">
        <v>416.85</v>
      </c>
      <c r="D21">
        <v>397.2</v>
      </c>
      <c r="E21">
        <v>416.85</v>
      </c>
      <c r="F21">
        <v>412.407692307692</v>
      </c>
      <c r="G21">
        <v>7800</v>
      </c>
      <c r="H21">
        <v>8</v>
      </c>
      <c r="I21">
        <v>3216780</v>
      </c>
      <c r="J21">
        <v>7800</v>
      </c>
      <c r="K21">
        <v>100</v>
      </c>
      <c r="L21">
        <v>19.649999999999999</v>
      </c>
      <c r="M21">
        <v>18.850000000000001</v>
      </c>
    </row>
    <row r="22" spans="1:13">
      <c r="A22" s="72">
        <v>45700</v>
      </c>
      <c r="B22">
        <v>359.2</v>
      </c>
      <c r="C22">
        <v>397</v>
      </c>
      <c r="D22">
        <v>359.2</v>
      </c>
      <c r="E22">
        <v>397</v>
      </c>
      <c r="F22">
        <v>383.20952380952298</v>
      </c>
      <c r="G22">
        <v>12600</v>
      </c>
      <c r="H22">
        <v>20</v>
      </c>
      <c r="I22">
        <v>4828440</v>
      </c>
      <c r="J22">
        <v>12600</v>
      </c>
      <c r="K22">
        <v>100</v>
      </c>
      <c r="L22">
        <v>37.799999999999997</v>
      </c>
      <c r="M22">
        <v>37.799999999999997</v>
      </c>
    </row>
    <row r="23" spans="1:13">
      <c r="A23" s="72">
        <v>45699</v>
      </c>
      <c r="B23">
        <v>383.85</v>
      </c>
      <c r="C23">
        <v>397</v>
      </c>
      <c r="D23">
        <v>378.1</v>
      </c>
      <c r="E23">
        <v>378.1</v>
      </c>
      <c r="F23">
        <v>380.422727272727</v>
      </c>
      <c r="G23">
        <v>6600</v>
      </c>
      <c r="H23">
        <v>11</v>
      </c>
      <c r="I23">
        <v>2510790</v>
      </c>
      <c r="J23">
        <v>6600</v>
      </c>
      <c r="K23">
        <v>100</v>
      </c>
      <c r="L23">
        <v>18.899999999999999</v>
      </c>
      <c r="M23">
        <v>-5.75</v>
      </c>
    </row>
    <row r="24" spans="1:13">
      <c r="A24" s="72">
        <v>45698</v>
      </c>
      <c r="B24">
        <v>401.75</v>
      </c>
      <c r="C24">
        <v>401.75</v>
      </c>
      <c r="D24">
        <v>376.75</v>
      </c>
      <c r="E24">
        <v>398</v>
      </c>
      <c r="F24">
        <v>391.625</v>
      </c>
      <c r="G24">
        <v>2400</v>
      </c>
      <c r="H24">
        <v>4</v>
      </c>
      <c r="I24">
        <v>939900</v>
      </c>
      <c r="J24">
        <v>2400</v>
      </c>
      <c r="K24">
        <v>100</v>
      </c>
      <c r="L24">
        <v>25</v>
      </c>
      <c r="M24">
        <v>-3.75</v>
      </c>
    </row>
    <row r="25" spans="1:13">
      <c r="A25" s="72">
        <v>45695</v>
      </c>
      <c r="B25">
        <v>403.8</v>
      </c>
      <c r="C25">
        <v>404</v>
      </c>
      <c r="D25">
        <v>393.1</v>
      </c>
      <c r="E25">
        <v>396.55</v>
      </c>
      <c r="F25">
        <v>399</v>
      </c>
      <c r="G25">
        <v>3600</v>
      </c>
      <c r="H25">
        <v>6</v>
      </c>
      <c r="I25">
        <v>1436400</v>
      </c>
      <c r="J25">
        <v>3600</v>
      </c>
      <c r="K25">
        <v>100</v>
      </c>
      <c r="L25">
        <v>10.9</v>
      </c>
      <c r="M25">
        <v>-7.25</v>
      </c>
    </row>
    <row r="26" spans="1:13">
      <c r="A26" s="72">
        <v>45694</v>
      </c>
      <c r="B26">
        <v>426.15</v>
      </c>
      <c r="C26">
        <v>432</v>
      </c>
      <c r="D26">
        <v>405</v>
      </c>
      <c r="E26">
        <v>413.2</v>
      </c>
      <c r="F26">
        <v>417.56666666666598</v>
      </c>
      <c r="G26">
        <v>5400</v>
      </c>
      <c r="H26">
        <v>9</v>
      </c>
      <c r="I26">
        <v>2254860</v>
      </c>
      <c r="J26">
        <v>5400</v>
      </c>
      <c r="K26">
        <v>100</v>
      </c>
      <c r="L26">
        <v>27</v>
      </c>
      <c r="M26">
        <v>-12.95</v>
      </c>
    </row>
    <row r="27" spans="1:13">
      <c r="A27" s="72">
        <v>45693</v>
      </c>
      <c r="B27">
        <v>437</v>
      </c>
      <c r="C27">
        <v>437</v>
      </c>
      <c r="D27">
        <v>426.1</v>
      </c>
      <c r="E27">
        <v>426.15</v>
      </c>
      <c r="F27">
        <v>426.86874999999998</v>
      </c>
      <c r="G27">
        <v>9600</v>
      </c>
      <c r="H27">
        <v>15</v>
      </c>
      <c r="I27">
        <v>4097940</v>
      </c>
      <c r="J27">
        <v>9600</v>
      </c>
      <c r="K27">
        <v>100</v>
      </c>
      <c r="L27">
        <v>10.9</v>
      </c>
      <c r="M27">
        <v>-10.85</v>
      </c>
    </row>
    <row r="28" spans="1:13">
      <c r="A28" s="72">
        <v>45692</v>
      </c>
      <c r="B28">
        <v>448.05</v>
      </c>
      <c r="C28">
        <v>449</v>
      </c>
      <c r="D28">
        <v>436.85</v>
      </c>
      <c r="E28">
        <v>448.5</v>
      </c>
      <c r="F28">
        <v>439.17391304347802</v>
      </c>
      <c r="G28">
        <v>13800</v>
      </c>
      <c r="H28">
        <v>23</v>
      </c>
      <c r="I28">
        <v>6060600</v>
      </c>
      <c r="J28">
        <v>13800</v>
      </c>
      <c r="K28">
        <v>100</v>
      </c>
      <c r="L28">
        <v>12.15</v>
      </c>
      <c r="M28">
        <v>0.45</v>
      </c>
    </row>
    <row r="29" spans="1:13">
      <c r="A29" s="72">
        <v>45691</v>
      </c>
      <c r="B29">
        <v>506</v>
      </c>
      <c r="C29">
        <v>506</v>
      </c>
      <c r="D29">
        <v>459.8</v>
      </c>
      <c r="E29">
        <v>459.8</v>
      </c>
      <c r="F29">
        <v>465.68</v>
      </c>
      <c r="G29">
        <v>6000</v>
      </c>
      <c r="H29">
        <v>10</v>
      </c>
      <c r="I29">
        <v>2794080</v>
      </c>
      <c r="J29">
        <v>6000</v>
      </c>
      <c r="K29">
        <v>100</v>
      </c>
      <c r="L29">
        <v>46.2</v>
      </c>
      <c r="M29">
        <v>-46.2</v>
      </c>
    </row>
    <row r="30" spans="1:13">
      <c r="A30" s="72">
        <v>45689</v>
      </c>
      <c r="B30">
        <v>492</v>
      </c>
      <c r="C30">
        <v>502</v>
      </c>
      <c r="D30">
        <v>484</v>
      </c>
      <c r="E30">
        <v>484</v>
      </c>
      <c r="F30">
        <v>492.666666666666</v>
      </c>
      <c r="G30">
        <v>1800</v>
      </c>
      <c r="H30">
        <v>3</v>
      </c>
      <c r="I30">
        <v>886800</v>
      </c>
      <c r="L30">
        <v>18</v>
      </c>
      <c r="M30">
        <v>-8</v>
      </c>
    </row>
    <row r="31" spans="1:13">
      <c r="A31" s="72">
        <v>45688</v>
      </c>
      <c r="B31">
        <v>471</v>
      </c>
      <c r="C31">
        <v>484</v>
      </c>
      <c r="D31">
        <v>464.75</v>
      </c>
      <c r="E31">
        <v>484</v>
      </c>
      <c r="F31">
        <v>465.993333333333</v>
      </c>
      <c r="G31">
        <v>18000</v>
      </c>
      <c r="H31">
        <v>30</v>
      </c>
      <c r="I31">
        <v>8387880</v>
      </c>
      <c r="J31">
        <v>18000</v>
      </c>
      <c r="K31">
        <v>100</v>
      </c>
      <c r="L31">
        <v>19.25</v>
      </c>
      <c r="M31">
        <v>13</v>
      </c>
    </row>
    <row r="32" spans="1:13">
      <c r="A32" s="72">
        <v>45687</v>
      </c>
      <c r="B32">
        <v>490</v>
      </c>
      <c r="C32">
        <v>514.9</v>
      </c>
      <c r="D32">
        <v>489.2</v>
      </c>
      <c r="E32">
        <v>489.2</v>
      </c>
      <c r="F32">
        <v>492.4375</v>
      </c>
      <c r="G32">
        <v>28800</v>
      </c>
      <c r="H32">
        <v>39</v>
      </c>
      <c r="I32">
        <v>14182200</v>
      </c>
      <c r="J32">
        <v>28800</v>
      </c>
      <c r="K32">
        <v>100</v>
      </c>
      <c r="L32">
        <v>25.7</v>
      </c>
      <c r="M32">
        <v>-0.8</v>
      </c>
    </row>
    <row r="33" spans="1:13">
      <c r="A33" s="72">
        <v>45686</v>
      </c>
      <c r="B33">
        <v>514.9</v>
      </c>
      <c r="C33">
        <v>560</v>
      </c>
      <c r="D33">
        <v>514.9</v>
      </c>
      <c r="E33">
        <v>514.9</v>
      </c>
      <c r="F33">
        <v>521.05564516129004</v>
      </c>
      <c r="G33">
        <v>37200</v>
      </c>
      <c r="H33">
        <v>46</v>
      </c>
      <c r="I33">
        <v>19383270</v>
      </c>
      <c r="J33">
        <v>37200</v>
      </c>
      <c r="K33">
        <v>100</v>
      </c>
      <c r="L33">
        <v>45.1</v>
      </c>
      <c r="M33">
        <v>0</v>
      </c>
    </row>
    <row r="34" spans="1:13">
      <c r="A34" s="72">
        <v>45685</v>
      </c>
      <c r="B34">
        <v>542</v>
      </c>
      <c r="C34">
        <v>542</v>
      </c>
      <c r="D34">
        <v>542</v>
      </c>
      <c r="E34">
        <v>542</v>
      </c>
      <c r="F34">
        <v>542</v>
      </c>
      <c r="G34">
        <v>600</v>
      </c>
      <c r="H34">
        <v>1</v>
      </c>
      <c r="I34">
        <v>325200</v>
      </c>
      <c r="J34">
        <v>600</v>
      </c>
      <c r="K34">
        <v>100</v>
      </c>
      <c r="L34">
        <v>0</v>
      </c>
      <c r="M34">
        <v>0</v>
      </c>
    </row>
    <row r="35" spans="1:13">
      <c r="A35" s="72">
        <v>45684</v>
      </c>
      <c r="B35">
        <v>570.5</v>
      </c>
      <c r="C35">
        <v>570.5</v>
      </c>
      <c r="D35">
        <v>570.5</v>
      </c>
      <c r="E35">
        <v>570.5</v>
      </c>
      <c r="F35">
        <v>570.5</v>
      </c>
      <c r="G35">
        <v>600</v>
      </c>
      <c r="H35">
        <v>1</v>
      </c>
      <c r="I35">
        <v>342300</v>
      </c>
      <c r="J35">
        <v>600</v>
      </c>
      <c r="K35">
        <v>100</v>
      </c>
      <c r="L35">
        <v>0</v>
      </c>
      <c r="M35">
        <v>0</v>
      </c>
    </row>
    <row r="36" spans="1:13">
      <c r="A36" s="72">
        <v>45681</v>
      </c>
      <c r="B36">
        <v>600.5</v>
      </c>
      <c r="C36">
        <v>600.5</v>
      </c>
      <c r="D36">
        <v>600.5</v>
      </c>
      <c r="E36">
        <v>600.5</v>
      </c>
      <c r="F36">
        <v>600.5</v>
      </c>
      <c r="G36">
        <v>600</v>
      </c>
      <c r="H36">
        <v>1</v>
      </c>
      <c r="I36">
        <v>360300</v>
      </c>
      <c r="J36">
        <v>600</v>
      </c>
      <c r="K36">
        <v>100</v>
      </c>
      <c r="L36">
        <v>0</v>
      </c>
      <c r="M36">
        <v>0</v>
      </c>
    </row>
    <row r="37" spans="1:13">
      <c r="A37" s="72">
        <v>45679</v>
      </c>
      <c r="B37">
        <v>632.1</v>
      </c>
      <c r="C37">
        <v>633</v>
      </c>
      <c r="D37">
        <v>632.1</v>
      </c>
      <c r="E37">
        <v>632.1</v>
      </c>
      <c r="F37">
        <v>632.17499999999995</v>
      </c>
      <c r="G37">
        <v>7200</v>
      </c>
      <c r="H37">
        <v>12</v>
      </c>
      <c r="I37">
        <v>4551660</v>
      </c>
      <c r="J37">
        <v>7200</v>
      </c>
      <c r="K37">
        <v>100</v>
      </c>
      <c r="L37">
        <v>0.9</v>
      </c>
      <c r="M37">
        <v>0</v>
      </c>
    </row>
    <row r="38" spans="1:13">
      <c r="A38" s="72">
        <v>45678</v>
      </c>
      <c r="B38">
        <v>665.35</v>
      </c>
      <c r="C38">
        <v>686.35</v>
      </c>
      <c r="D38">
        <v>665.35</v>
      </c>
      <c r="E38">
        <v>665.35</v>
      </c>
      <c r="F38">
        <v>667.16948051947998</v>
      </c>
      <c r="G38">
        <v>46200</v>
      </c>
      <c r="H38">
        <v>62</v>
      </c>
      <c r="I38">
        <v>30823230</v>
      </c>
      <c r="J38">
        <v>46200</v>
      </c>
      <c r="K38">
        <v>100</v>
      </c>
      <c r="L38">
        <v>21</v>
      </c>
      <c r="M38">
        <v>0</v>
      </c>
    </row>
    <row r="39" spans="1:13">
      <c r="A39" s="72">
        <v>45677</v>
      </c>
      <c r="B39">
        <v>700.35</v>
      </c>
      <c r="C39">
        <v>700.35</v>
      </c>
      <c r="D39">
        <v>700.35</v>
      </c>
      <c r="E39">
        <v>700.35</v>
      </c>
      <c r="F39">
        <v>700.35</v>
      </c>
      <c r="G39">
        <v>600</v>
      </c>
      <c r="H39">
        <v>1</v>
      </c>
      <c r="I39">
        <v>420210</v>
      </c>
      <c r="J39">
        <v>600</v>
      </c>
      <c r="K39">
        <v>100</v>
      </c>
      <c r="L39">
        <v>0</v>
      </c>
      <c r="M39">
        <v>0</v>
      </c>
    </row>
    <row r="40" spans="1:13">
      <c r="A40" s="72">
        <v>45674</v>
      </c>
      <c r="B40">
        <v>737.2</v>
      </c>
      <c r="C40">
        <v>737.2</v>
      </c>
      <c r="D40">
        <v>737.2</v>
      </c>
      <c r="E40">
        <v>737.2</v>
      </c>
      <c r="F40">
        <v>737.2</v>
      </c>
      <c r="G40">
        <v>600</v>
      </c>
      <c r="H40">
        <v>1</v>
      </c>
      <c r="I40">
        <v>442320</v>
      </c>
      <c r="J40">
        <v>600</v>
      </c>
      <c r="K40">
        <v>100</v>
      </c>
      <c r="L40">
        <v>0</v>
      </c>
      <c r="M40">
        <v>0</v>
      </c>
    </row>
    <row r="41" spans="1:13">
      <c r="A41" s="72">
        <v>45673</v>
      </c>
      <c r="B41">
        <v>776</v>
      </c>
      <c r="C41">
        <v>780</v>
      </c>
      <c r="D41">
        <v>776</v>
      </c>
      <c r="E41">
        <v>776</v>
      </c>
      <c r="F41">
        <v>776.67941176470504</v>
      </c>
      <c r="G41">
        <v>30600</v>
      </c>
      <c r="H41">
        <v>49</v>
      </c>
      <c r="I41">
        <v>23766390</v>
      </c>
      <c r="J41">
        <v>30600</v>
      </c>
      <c r="K41">
        <v>100</v>
      </c>
      <c r="L41">
        <v>4</v>
      </c>
      <c r="M41">
        <v>0</v>
      </c>
    </row>
    <row r="42" spans="1:13">
      <c r="A42" s="72">
        <v>45672</v>
      </c>
      <c r="B42">
        <v>816.8</v>
      </c>
      <c r="C42">
        <v>816.8</v>
      </c>
      <c r="D42">
        <v>816.8</v>
      </c>
      <c r="E42">
        <v>816.8</v>
      </c>
      <c r="F42">
        <v>816.8</v>
      </c>
      <c r="G42">
        <v>600</v>
      </c>
      <c r="H42">
        <v>1</v>
      </c>
      <c r="I42">
        <v>490080</v>
      </c>
      <c r="J42">
        <v>600</v>
      </c>
      <c r="K42">
        <v>100</v>
      </c>
      <c r="L42">
        <v>0</v>
      </c>
      <c r="M42">
        <v>0</v>
      </c>
    </row>
    <row r="43" spans="1:13">
      <c r="A43" s="72">
        <v>45671</v>
      </c>
      <c r="B43">
        <v>920</v>
      </c>
      <c r="C43">
        <v>927</v>
      </c>
      <c r="D43">
        <v>859.75</v>
      </c>
      <c r="E43">
        <v>859.75</v>
      </c>
      <c r="F43">
        <v>887.92037037037005</v>
      </c>
      <c r="G43">
        <v>16200</v>
      </c>
      <c r="H43">
        <v>27</v>
      </c>
      <c r="I43">
        <v>14384310</v>
      </c>
      <c r="J43">
        <v>16200</v>
      </c>
      <c r="K43">
        <v>100</v>
      </c>
      <c r="L43">
        <v>67.25</v>
      </c>
      <c r="M43">
        <v>-60.25</v>
      </c>
    </row>
    <row r="44" spans="1:13">
      <c r="A44" s="72">
        <v>45670</v>
      </c>
      <c r="B44">
        <v>924.95</v>
      </c>
      <c r="C44">
        <v>927.5</v>
      </c>
      <c r="D44">
        <v>887.1</v>
      </c>
      <c r="E44">
        <v>905</v>
      </c>
      <c r="F44">
        <v>921.15983606557302</v>
      </c>
      <c r="G44">
        <v>36600</v>
      </c>
      <c r="H44">
        <v>48</v>
      </c>
      <c r="I44">
        <v>33714450</v>
      </c>
      <c r="J44">
        <v>36600</v>
      </c>
      <c r="K44">
        <v>100</v>
      </c>
      <c r="L44">
        <v>40.4</v>
      </c>
      <c r="M44">
        <v>-19.95</v>
      </c>
    </row>
    <row r="45" spans="1:13">
      <c r="A45" s="72">
        <v>45667</v>
      </c>
      <c r="B45">
        <v>830</v>
      </c>
      <c r="C45">
        <v>883.35</v>
      </c>
      <c r="D45">
        <v>829</v>
      </c>
      <c r="E45">
        <v>883.35</v>
      </c>
      <c r="F45">
        <v>855.20862068965505</v>
      </c>
      <c r="G45">
        <v>17400</v>
      </c>
      <c r="H45">
        <v>28</v>
      </c>
      <c r="I45">
        <v>14880630</v>
      </c>
      <c r="J45">
        <v>17400</v>
      </c>
      <c r="K45">
        <v>100</v>
      </c>
      <c r="L45">
        <v>54.35</v>
      </c>
      <c r="M45">
        <v>53.35</v>
      </c>
    </row>
    <row r="46" spans="1:13">
      <c r="A46" s="72">
        <v>45666</v>
      </c>
      <c r="B46">
        <v>840</v>
      </c>
      <c r="C46">
        <v>842.55</v>
      </c>
      <c r="D46">
        <v>795</v>
      </c>
      <c r="E46">
        <v>841.3</v>
      </c>
      <c r="F46">
        <v>830.59813084112102</v>
      </c>
      <c r="G46">
        <v>64200</v>
      </c>
      <c r="H46">
        <v>75</v>
      </c>
      <c r="I46">
        <v>53324400</v>
      </c>
      <c r="J46">
        <v>64200</v>
      </c>
      <c r="K46">
        <v>100</v>
      </c>
      <c r="L46">
        <v>47.55</v>
      </c>
      <c r="M46">
        <v>1.3</v>
      </c>
    </row>
    <row r="47" spans="1:13">
      <c r="A47" s="72">
        <v>45665</v>
      </c>
      <c r="B47">
        <v>802.45</v>
      </c>
      <c r="C47">
        <v>802.45</v>
      </c>
      <c r="D47">
        <v>802.45</v>
      </c>
      <c r="E47">
        <v>802.45</v>
      </c>
      <c r="F47">
        <v>802.45</v>
      </c>
      <c r="G47">
        <v>4200</v>
      </c>
      <c r="H47">
        <v>7</v>
      </c>
      <c r="I47">
        <v>3370290</v>
      </c>
      <c r="J47">
        <v>4200</v>
      </c>
      <c r="K47">
        <v>100</v>
      </c>
      <c r="L47">
        <v>0</v>
      </c>
      <c r="M47">
        <v>0</v>
      </c>
    </row>
    <row r="48" spans="1:13">
      <c r="A48" s="72">
        <v>45664</v>
      </c>
      <c r="B48">
        <v>711.9</v>
      </c>
      <c r="C48">
        <v>764.25</v>
      </c>
      <c r="D48">
        <v>711.5</v>
      </c>
      <c r="E48">
        <v>764.25</v>
      </c>
      <c r="F48">
        <v>749.03571428571399</v>
      </c>
      <c r="G48">
        <v>54600</v>
      </c>
      <c r="H48">
        <v>78</v>
      </c>
      <c r="I48">
        <v>40897350</v>
      </c>
      <c r="J48">
        <v>30000</v>
      </c>
      <c r="K48">
        <v>54.94</v>
      </c>
      <c r="L48">
        <v>52.75</v>
      </c>
      <c r="M48">
        <v>52.35</v>
      </c>
    </row>
    <row r="49" spans="1:13">
      <c r="A49" s="72">
        <v>45663</v>
      </c>
      <c r="B49">
        <v>763</v>
      </c>
      <c r="C49">
        <v>774</v>
      </c>
      <c r="D49">
        <v>655</v>
      </c>
      <c r="E49">
        <v>694.8</v>
      </c>
      <c r="F49">
        <v>717.48749999999995</v>
      </c>
      <c r="G49">
        <v>100800</v>
      </c>
      <c r="H49">
        <v>163</v>
      </c>
      <c r="I49">
        <v>72322740</v>
      </c>
      <c r="J49">
        <v>47400</v>
      </c>
      <c r="K49">
        <v>47.02</v>
      </c>
      <c r="L49">
        <v>119</v>
      </c>
      <c r="M49">
        <v>-68.2</v>
      </c>
    </row>
    <row r="50" spans="1:13">
      <c r="A50" s="72">
        <v>45660</v>
      </c>
      <c r="B50">
        <v>678</v>
      </c>
      <c r="C50">
        <v>715.3</v>
      </c>
      <c r="D50">
        <v>670</v>
      </c>
      <c r="E50">
        <v>715.3</v>
      </c>
      <c r="F50">
        <v>707.11346153846102</v>
      </c>
      <c r="G50">
        <v>140400</v>
      </c>
      <c r="H50">
        <v>190</v>
      </c>
      <c r="I50">
        <v>99278730</v>
      </c>
      <c r="J50">
        <v>61200</v>
      </c>
      <c r="K50">
        <v>43.59</v>
      </c>
      <c r="L50">
        <v>45.3</v>
      </c>
      <c r="M50">
        <v>37.299999999999997</v>
      </c>
    </row>
    <row r="51" spans="1:13">
      <c r="A51" s="72">
        <v>45659</v>
      </c>
      <c r="B51">
        <v>567.95000000000005</v>
      </c>
      <c r="C51">
        <v>650.29999999999995</v>
      </c>
      <c r="D51">
        <v>560</v>
      </c>
      <c r="E51">
        <v>650.29999999999995</v>
      </c>
      <c r="F51">
        <v>612.56604477611904</v>
      </c>
      <c r="G51">
        <v>160800</v>
      </c>
      <c r="H51">
        <v>250</v>
      </c>
      <c r="I51">
        <v>98500620</v>
      </c>
      <c r="J51">
        <v>57000</v>
      </c>
      <c r="K51">
        <v>35.450000000000003</v>
      </c>
      <c r="L51">
        <v>90.3</v>
      </c>
      <c r="M51">
        <v>82.35</v>
      </c>
    </row>
    <row r="52" spans="1:13">
      <c r="A52" s="72">
        <v>45658</v>
      </c>
      <c r="B52">
        <v>431.25</v>
      </c>
      <c r="C52">
        <v>553.20000000000005</v>
      </c>
      <c r="D52">
        <v>417</v>
      </c>
      <c r="E52">
        <v>541.95000000000005</v>
      </c>
      <c r="F52">
        <v>480.12969543147199</v>
      </c>
      <c r="G52">
        <v>236400</v>
      </c>
      <c r="H52">
        <v>371</v>
      </c>
      <c r="I52">
        <v>113502660</v>
      </c>
      <c r="J52">
        <v>88800</v>
      </c>
      <c r="K52">
        <v>37.56</v>
      </c>
      <c r="L52">
        <v>136.19999999999999</v>
      </c>
      <c r="M52">
        <v>110.7</v>
      </c>
    </row>
    <row r="53" spans="1:13">
      <c r="A53" s="72">
        <v>45657</v>
      </c>
      <c r="B53">
        <v>461</v>
      </c>
      <c r="C53">
        <v>461</v>
      </c>
      <c r="D53">
        <v>461</v>
      </c>
      <c r="E53">
        <v>461</v>
      </c>
      <c r="F53">
        <v>461</v>
      </c>
      <c r="G53">
        <v>3000</v>
      </c>
      <c r="H53">
        <v>5</v>
      </c>
      <c r="I53">
        <v>1383000</v>
      </c>
      <c r="J53">
        <v>3000</v>
      </c>
      <c r="K53">
        <v>100</v>
      </c>
      <c r="L53">
        <v>0</v>
      </c>
      <c r="M53">
        <v>0</v>
      </c>
    </row>
    <row r="54" spans="1:13">
      <c r="A54" s="72">
        <v>45656</v>
      </c>
      <c r="B54">
        <v>485.25</v>
      </c>
      <c r="C54">
        <v>494.4</v>
      </c>
      <c r="D54">
        <v>485.25</v>
      </c>
      <c r="E54">
        <v>485.25</v>
      </c>
      <c r="F54">
        <v>485.72948717948702</v>
      </c>
      <c r="G54">
        <v>23400</v>
      </c>
      <c r="H54">
        <v>34</v>
      </c>
      <c r="I54">
        <v>11366070</v>
      </c>
      <c r="J54">
        <v>23400</v>
      </c>
      <c r="K54">
        <v>100</v>
      </c>
      <c r="L54">
        <v>9.15</v>
      </c>
      <c r="M54">
        <v>0</v>
      </c>
    </row>
    <row r="55" spans="1:13">
      <c r="A55" s="72">
        <v>45653</v>
      </c>
      <c r="B55">
        <v>510.75</v>
      </c>
      <c r="C55">
        <v>510.75</v>
      </c>
      <c r="D55">
        <v>487</v>
      </c>
      <c r="E55">
        <v>510.75</v>
      </c>
      <c r="F55">
        <v>509.269565217391</v>
      </c>
      <c r="G55">
        <v>110400</v>
      </c>
      <c r="H55">
        <v>143</v>
      </c>
      <c r="I55">
        <v>56223360</v>
      </c>
      <c r="J55">
        <v>110400</v>
      </c>
      <c r="K55">
        <v>100</v>
      </c>
      <c r="L55">
        <v>23.75</v>
      </c>
      <c r="M55">
        <v>0</v>
      </c>
    </row>
    <row r="56" spans="1:13">
      <c r="A56" s="72">
        <v>45652</v>
      </c>
      <c r="B56">
        <v>486.45</v>
      </c>
      <c r="C56">
        <v>486.45</v>
      </c>
      <c r="D56">
        <v>486.45</v>
      </c>
      <c r="E56">
        <v>486.45</v>
      </c>
      <c r="F56">
        <v>486.45</v>
      </c>
      <c r="G56">
        <v>3000</v>
      </c>
      <c r="H56">
        <v>5</v>
      </c>
      <c r="I56">
        <v>1459350</v>
      </c>
      <c r="J56">
        <v>3000</v>
      </c>
      <c r="K56">
        <v>100</v>
      </c>
      <c r="L56">
        <v>0</v>
      </c>
      <c r="M56">
        <v>0</v>
      </c>
    </row>
    <row r="57" spans="1:13">
      <c r="A57" s="72">
        <v>45650</v>
      </c>
      <c r="B57">
        <v>463.3</v>
      </c>
      <c r="C57">
        <v>463.3</v>
      </c>
      <c r="D57">
        <v>463.3</v>
      </c>
      <c r="E57">
        <v>463.3</v>
      </c>
      <c r="F57">
        <v>463.3</v>
      </c>
      <c r="G57">
        <v>9000</v>
      </c>
      <c r="H57">
        <v>15</v>
      </c>
      <c r="I57">
        <v>4169700</v>
      </c>
      <c r="J57">
        <v>9000</v>
      </c>
      <c r="K57">
        <v>100</v>
      </c>
      <c r="L57">
        <v>0</v>
      </c>
      <c r="M57">
        <v>0</v>
      </c>
    </row>
    <row r="58" spans="1:13">
      <c r="A58" s="72">
        <v>45649</v>
      </c>
      <c r="B58">
        <v>409</v>
      </c>
      <c r="C58">
        <v>441.25</v>
      </c>
      <c r="D58">
        <v>400.75</v>
      </c>
      <c r="E58">
        <v>441.25</v>
      </c>
      <c r="F58">
        <v>418.77972560975599</v>
      </c>
      <c r="G58">
        <v>196800</v>
      </c>
      <c r="H58">
        <v>160</v>
      </c>
      <c r="I58">
        <v>82415850</v>
      </c>
      <c r="J58">
        <v>196800</v>
      </c>
      <c r="K58">
        <v>100</v>
      </c>
      <c r="L58">
        <v>40.5</v>
      </c>
      <c r="M58">
        <v>32.25</v>
      </c>
    </row>
    <row r="59" spans="1:13">
      <c r="A59" s="72">
        <v>45646</v>
      </c>
      <c r="B59">
        <v>420.25</v>
      </c>
      <c r="C59">
        <v>420.25</v>
      </c>
      <c r="D59">
        <v>420.25</v>
      </c>
      <c r="E59">
        <v>420.25</v>
      </c>
      <c r="F59">
        <v>420.25</v>
      </c>
      <c r="G59">
        <v>15000</v>
      </c>
      <c r="H59">
        <v>20</v>
      </c>
      <c r="I59">
        <v>6303750</v>
      </c>
      <c r="J59">
        <v>15000</v>
      </c>
      <c r="K59">
        <v>100</v>
      </c>
      <c r="L59">
        <v>0</v>
      </c>
      <c r="M59">
        <v>0</v>
      </c>
    </row>
    <row r="60" spans="1:13">
      <c r="A60" s="72">
        <v>45645</v>
      </c>
      <c r="B60">
        <v>400.25</v>
      </c>
      <c r="C60">
        <v>400.25</v>
      </c>
      <c r="D60">
        <v>400.25</v>
      </c>
      <c r="E60">
        <v>400.25</v>
      </c>
      <c r="F60">
        <v>400.25</v>
      </c>
      <c r="G60">
        <v>46200</v>
      </c>
      <c r="H60">
        <v>49</v>
      </c>
      <c r="I60">
        <v>18491550</v>
      </c>
      <c r="J60">
        <v>46200</v>
      </c>
      <c r="K60">
        <v>100</v>
      </c>
      <c r="L60">
        <v>0</v>
      </c>
      <c r="M60">
        <v>0</v>
      </c>
    </row>
    <row r="61" spans="1:13">
      <c r="A61" s="72">
        <v>45644</v>
      </c>
      <c r="B61">
        <v>381.2</v>
      </c>
      <c r="C61">
        <v>381.2</v>
      </c>
      <c r="D61">
        <v>381.2</v>
      </c>
      <c r="E61">
        <v>381.2</v>
      </c>
      <c r="F61">
        <v>381.2</v>
      </c>
      <c r="G61">
        <v>14400</v>
      </c>
      <c r="H61">
        <v>23</v>
      </c>
      <c r="I61">
        <v>5489280</v>
      </c>
      <c r="J61">
        <v>14400</v>
      </c>
      <c r="K61">
        <v>100</v>
      </c>
      <c r="L61">
        <v>0</v>
      </c>
      <c r="M61">
        <v>0</v>
      </c>
    </row>
    <row r="62" spans="1:13">
      <c r="A62" s="72">
        <v>45643</v>
      </c>
      <c r="B62">
        <v>345.8</v>
      </c>
      <c r="C62">
        <v>363.05</v>
      </c>
      <c r="D62">
        <v>345.8</v>
      </c>
      <c r="E62">
        <v>363.05</v>
      </c>
      <c r="F62">
        <v>359.62284768211902</v>
      </c>
      <c r="G62">
        <v>90600</v>
      </c>
      <c r="H62">
        <v>130</v>
      </c>
      <c r="I62">
        <v>32581830</v>
      </c>
      <c r="J62">
        <v>90600</v>
      </c>
      <c r="K62">
        <v>100</v>
      </c>
      <c r="L62">
        <v>17.25</v>
      </c>
      <c r="M62">
        <v>17.25</v>
      </c>
    </row>
    <row r="68" spans="4:8">
      <c r="G68" t="str">
        <f>G1</f>
        <v>No.of Shares</v>
      </c>
      <c r="H68">
        <f>SUM(G2:G62)</f>
        <v>1677600</v>
      </c>
    </row>
    <row r="69" spans="4:8">
      <c r="D69" s="72">
        <f>A62+29</f>
        <v>45672</v>
      </c>
      <c r="G69" t="s">
        <v>125</v>
      </c>
      <c r="H69" s="73">
        <v>781200</v>
      </c>
    </row>
    <row r="70" spans="4:8">
      <c r="D70" s="72">
        <f>A62+89</f>
        <v>45732</v>
      </c>
      <c r="H70" s="74">
        <f>H68/H69</f>
        <v>2.1474654377880182</v>
      </c>
    </row>
    <row r="71" spans="4:8">
      <c r="H71" s="74"/>
    </row>
  </sheetData>
  <autoFilter ref="A1:M1" xr:uid="{0DF070F8-8C7E-4D81-B18C-FFB7637A0CB2}">
    <sortState xmlns:xlrd2="http://schemas.microsoft.com/office/spreadsheetml/2017/richdata2" ref="A2:M62">
      <sortCondition descending="1" ref="A1"/>
    </sortState>
  </autoFilter>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459398-AD30-4800-8223-7C18575789D1}">
  <dimension ref="A1:E10"/>
  <sheetViews>
    <sheetView topLeftCell="A7" workbookViewId="0">
      <selection activeCell="B72" sqref="B72:N72"/>
    </sheetView>
  </sheetViews>
  <sheetFormatPr defaultRowHeight="15"/>
  <sheetData>
    <row r="1" spans="1:5" ht="30">
      <c r="A1" s="65" t="s">
        <v>96</v>
      </c>
      <c r="B1" s="65" t="s">
        <v>97</v>
      </c>
      <c r="C1" s="65" t="s">
        <v>98</v>
      </c>
      <c r="D1" s="65" t="s">
        <v>99</v>
      </c>
      <c r="E1" s="65" t="s">
        <v>100</v>
      </c>
    </row>
    <row r="2" spans="1:5" ht="75">
      <c r="A2" s="67" t="s">
        <v>101</v>
      </c>
      <c r="B2" s="66" t="s">
        <v>102</v>
      </c>
      <c r="C2" s="66">
        <v>1</v>
      </c>
      <c r="D2" s="68">
        <v>87600</v>
      </c>
      <c r="E2" s="69">
        <v>4.6300000000000001E-2</v>
      </c>
    </row>
    <row r="3" spans="1:5" ht="60">
      <c r="A3" s="66"/>
      <c r="B3" s="66" t="s">
        <v>103</v>
      </c>
      <c r="C3" s="66">
        <v>1</v>
      </c>
      <c r="D3" s="68">
        <v>87600</v>
      </c>
      <c r="E3" s="69">
        <v>4.6300000000000001E-2</v>
      </c>
    </row>
    <row r="4" spans="1:5" ht="90">
      <c r="A4" s="66"/>
      <c r="B4" s="66" t="s">
        <v>104</v>
      </c>
      <c r="C4" s="66">
        <v>2</v>
      </c>
      <c r="D4" s="68">
        <v>57600</v>
      </c>
      <c r="E4" s="69">
        <v>3.0499999999999999E-2</v>
      </c>
    </row>
    <row r="5" spans="1:5" ht="75">
      <c r="A5" s="66"/>
      <c r="B5" s="66" t="s">
        <v>105</v>
      </c>
      <c r="C5" s="66">
        <v>1</v>
      </c>
      <c r="D5" s="68">
        <v>55200</v>
      </c>
      <c r="E5" s="69">
        <v>2.92E-2</v>
      </c>
    </row>
    <row r="6" spans="1:5" ht="30">
      <c r="A6" s="67" t="s">
        <v>106</v>
      </c>
      <c r="B6" s="66"/>
      <c r="C6" s="67">
        <v>3</v>
      </c>
      <c r="D6" s="70">
        <v>145200</v>
      </c>
      <c r="E6" s="71">
        <v>7.6799999999999993E-2</v>
      </c>
    </row>
    <row r="7" spans="1:5" ht="60">
      <c r="A7" s="67" t="s">
        <v>107</v>
      </c>
      <c r="B7" s="66" t="s">
        <v>108</v>
      </c>
      <c r="C7" s="66">
        <v>1</v>
      </c>
      <c r="D7" s="68">
        <v>1800</v>
      </c>
      <c r="E7" s="69">
        <v>1E-3</v>
      </c>
    </row>
    <row r="8" spans="1:5" ht="45">
      <c r="A8" s="66"/>
      <c r="B8" s="66" t="s">
        <v>109</v>
      </c>
      <c r="C8" s="66">
        <v>1</v>
      </c>
      <c r="D8" s="68">
        <v>7200</v>
      </c>
      <c r="E8" s="69">
        <v>3.8E-3</v>
      </c>
    </row>
    <row r="9" spans="1:5" ht="30">
      <c r="A9" s="67" t="s">
        <v>110</v>
      </c>
      <c r="B9" s="66"/>
      <c r="C9" s="67">
        <v>2</v>
      </c>
      <c r="D9" s="70">
        <v>9000</v>
      </c>
      <c r="E9" s="71">
        <v>4.7999999999999996E-3</v>
      </c>
    </row>
    <row r="10" spans="1:5" ht="45">
      <c r="A10" s="67" t="s">
        <v>111</v>
      </c>
      <c r="B10" s="66"/>
      <c r="C10" s="67">
        <v>5</v>
      </c>
      <c r="D10" s="70">
        <v>154200</v>
      </c>
      <c r="E10" s="71">
        <v>8.1600000000000006E-2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TOSS THE COIN</vt:lpstr>
      <vt:lpstr>Sheet1</vt:lpstr>
      <vt:lpstr>Sheet2</vt:lpstr>
      <vt:lpstr>Sheet3</vt:lpstr>
      <vt:lpstr>QIB</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Nevil</dc:creator>
  <cp:lastModifiedBy>surendra kumar mourya</cp:lastModifiedBy>
  <cp:lastPrinted>2023-05-18T08:38:40Z</cp:lastPrinted>
  <dcterms:created xsi:type="dcterms:W3CDTF">2018-10-13T12:55:33Z</dcterms:created>
  <dcterms:modified xsi:type="dcterms:W3CDTF">2025-07-09T08:30:31Z</dcterms:modified>
</cp:coreProperties>
</file>