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4.Anya Polytech\"/>
    </mc:Choice>
  </mc:AlternateContent>
  <xr:revisionPtr revIDLastSave="0" documentId="13_ncr:1_{90DE2882-38D3-4321-AC45-8181B772C1C8}" xr6:coauthVersionLast="47" xr6:coauthVersionMax="47" xr10:uidLastSave="{00000000-0000-0000-0000-000000000000}"/>
  <bookViews>
    <workbookView xWindow="-120" yWindow="-120" windowWidth="20730" windowHeight="11160" xr2:uid="{00000000-000D-0000-FFFF-FFFF00000000}"/>
  </bookViews>
  <sheets>
    <sheet name="Anya Polytech" sheetId="1" r:id="rId1"/>
    <sheet name="Sheet2" sheetId="5" r:id="rId2"/>
    <sheet name="QIB" sheetId="4" state="hidden" r:id="rId3"/>
    <sheet name="Sheet3" sheetId="3" state="hidden" r:id="rId4"/>
  </sheets>
  <definedNames>
    <definedName name="_xlnm._FilterDatabase" localSheetId="1" hidden="1">Sheet2!$A$1:$N$1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5" i="1" l="1"/>
  <c r="E84" i="1"/>
  <c r="E81" i="1"/>
  <c r="J103" i="5"/>
  <c r="J100" i="5"/>
  <c r="D93" i="1"/>
  <c r="D89" i="1"/>
  <c r="D85" i="1"/>
  <c r="D81" i="1"/>
</calcChain>
</file>

<file path=xl/sharedStrings.xml><?xml version="1.0" encoding="utf-8"?>
<sst xmlns="http://schemas.openxmlformats.org/spreadsheetml/2006/main" count="278" uniqueCount="125">
  <si>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</si>
  <si>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</si>
  <si>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</si>
  <si>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</si>
  <si>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</si>
  <si>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</si>
  <si>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</si>
  <si>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</si>
  <si>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</si>
  <si>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</si>
  <si>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</si>
  <si>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</si>
  <si>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</si>
  <si>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</si>
  <si>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</si>
  <si>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</si>
  <si>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</si>
  <si>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</si>
  <si>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</si>
  <si>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</si>
  <si>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</si>
  <si>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</si>
  <si>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</si>
  <si>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</si>
  <si>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</si>
  <si>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</si>
  <si>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</si>
  <si>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</si>
  <si>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</si>
  <si>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</si>
  <si>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</si>
  <si>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</si>
  <si>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</si>
  <si>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</si>
  <si>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</si>
  <si>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</si>
  <si>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</si>
  <si>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</si>
  <si>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</si>
  <si>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</si>
  <si>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</si>
  <si>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</si>
  <si>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</si>
  <si>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</si>
  <si>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</si>
  <si>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</si>
  <si>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</si>
  <si>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</si>
  <si>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</si>
  <si>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</si>
  <si>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</si>
  <si>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</si>
  <si>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</si>
  <si>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</si>
  <si>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</si>
  <si>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</si>
  <si>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</si>
  <si>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</si>
  <si>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</si>
  <si>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</si>
  <si>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Issue size (Rs. In lakhs)</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</si>
  <si>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</si>
  <si>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</si>
  <si>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</si>
  <si>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</si>
  <si>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</si>
  <si>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</si>
  <si>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</si>
  <si>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</si>
  <si>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</si>
  <si>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</si>
  <si>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</si>
  <si>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</si>
  <si>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</si>
  <si>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</si>
  <si>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</si>
  <si>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*Excluding the enchor investors portion</t>
  </si>
  <si>
    <t>(i) as disclosed in the offer document: Proposed Schedule of Implementation*</t>
  </si>
  <si>
    <t>Note : Industry average has been calculated by taking the average of peer group companies. In the present case, only one peer group company is taken into consideration.</t>
  </si>
  <si>
    <t>Anya Polytech &amp; Fertilizers Limited</t>
  </si>
  <si>
    <t>₹ 4480.00 lakhs</t>
  </si>
  <si>
    <t>Since the company's share were listed on January 02, 2025 we are considering March 31, 2025 as the 1st Financial Year.</t>
  </si>
  <si>
    <r>
      <rPr>
        <b/>
        <sz val="10"/>
        <color theme="1"/>
        <rFont val="Times New Roman"/>
        <family val="1"/>
      </rPr>
      <t>Amount to be deployed from the Net Proceeds in Fiscal 2025:</t>
    </r>
    <r>
      <rPr>
        <sz val="10"/>
        <color theme="1"/>
        <rFont val="Times New Roman"/>
        <family val="1"/>
      </rPr>
      <t xml:space="preserve">
Setting-up new project (“Proposed Project”) in Yara Green Energy Private Limited, subsidiary Company, along with working capital requirement
*Proposed Project of Rs. 905.00 Lakhs
*Working Capital requirement of Rs. 0.00 Lakhs
Amount to be deployed from the Net Proceeds in Fiscal 2026:
Setting-up new project (“Proposed Project”) in Yara Green Energy Private Limited, subsidiary Company, along with working capital requirement
*Proposed Project of Rs. 00.00 Lakhs
*Working Capital requirement of Rs.175.00 Lakhs
</t>
    </r>
  </si>
  <si>
    <t>407.08Times</t>
  </si>
  <si>
    <t>Rs. 14/-</t>
  </si>
  <si>
    <t>At close of listing day (January 02, 2025*)</t>
  </si>
  <si>
    <t>At close of 30th calendar day from listing day (*) (January 31, 2025)</t>
  </si>
  <si>
    <t># NSE does not have any sectorial index for fertilizers industry, hence data for NSE NIFTY has been provided here.</t>
  </si>
  <si>
    <t>Issuer:Anya Polytech &amp; Fertilizers Limited</t>
  </si>
  <si>
    <t>Commercial Syn Bag Limited</t>
  </si>
  <si>
    <t>*Source:  Prospectus dated  December 30,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</si>
  <si>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December January 02, 2025, we are considering March 31, 2025 as the 1st Financial Year.</t>
  </si>
  <si>
    <t>ype</t>
  </si>
  <si>
    <t>Shares Held</t>
  </si>
  <si>
    <t>% of Total Equity</t>
  </si>
  <si>
    <t>Domestic QIBs</t>
  </si>
  <si>
    <t>Foreign QIBs</t>
  </si>
  <si>
    <t>Total QIB</t>
  </si>
  <si>
    <t xml:space="preserve">Date </t>
  </si>
  <si>
    <t xml:space="preserve">series </t>
  </si>
  <si>
    <t xml:space="preserve">OPEN </t>
  </si>
  <si>
    <t xml:space="preserve">HIGH </t>
  </si>
  <si>
    <t xml:space="preserve">LOW </t>
  </si>
  <si>
    <t xml:space="preserve">PREV. CLOSE </t>
  </si>
  <si>
    <t xml:space="preserve">ltp </t>
  </si>
  <si>
    <t xml:space="preserve">close </t>
  </si>
  <si>
    <t xml:space="preserve">vwap </t>
  </si>
  <si>
    <t xml:space="preserve">52W H </t>
  </si>
  <si>
    <t xml:space="preserve">52W L </t>
  </si>
  <si>
    <t xml:space="preserve">VOLUME </t>
  </si>
  <si>
    <t xml:space="preserve">VALUE </t>
  </si>
  <si>
    <t xml:space="preserve">No of trades </t>
  </si>
  <si>
    <t>SM</t>
  </si>
  <si>
    <t>NO</t>
  </si>
  <si>
    <t>ST</t>
  </si>
  <si>
    <t>Yes, frequently traded (59.58 %)</t>
  </si>
  <si>
    <t>At close of 90th calendar day from listing day (1st April, 2025)</t>
  </si>
  <si>
    <t>(ii) at the end of 1st FY March 31, 2025</t>
  </si>
  <si>
    <t>(i) at the end of 1st FY March 31, 2025</t>
  </si>
  <si>
    <t>(i) at the end of 1st F.Y. March 31, 2025</t>
  </si>
  <si>
    <t>1)To meet Capital Expenditure towards purchase of Plant &amp; Machinery and working capital requirement in Anya Polytech &amp; Fertilizers Limited
*Purchase of Plant &amp; Machineries of Rs. 535.00 Lakhs
*Working Capital requirement of Rs. 734.00 Lakhs
2)Setting-up new project (“Proposed Project”) in Yara Green Energy Private Limited, subsidiary Company, along with working capital requirement
*Proposed Project of Rs. 0.00 Lakhs
*Working Capital requirement of Rs. 0.00 Lakhs
3)To meet Working Capital &amp; Capital Expenditure in Arawali Phosphate Limited, subsidiary Company
*Purchase of Plant &amp; Machineries of Rs. 152.00  Lakhs
*Working Capital requirement of Rs.  698.00 Lakhs
4)General corporate purposes of Rs 807.00 Lakhs 
5) Issue related Expenses of Rs. 474.00 Lakhs</t>
  </si>
  <si>
    <r>
      <rPr>
        <b/>
        <sz val="10"/>
        <color theme="1"/>
        <rFont val="Times New Roman"/>
        <family val="1"/>
      </rPr>
      <t>Amount to be deployed from the Net Proceeds in Fiscal 2025 :</t>
    </r>
    <r>
      <rPr>
        <sz val="10"/>
        <color theme="1"/>
        <rFont val="Times New Roman"/>
        <family val="1"/>
      </rPr>
      <t xml:space="preserve"> 1) To meet Capital Expenditure towards purchase of Plant &amp; Machinery and working capital requirement in Anya Polytech &amp; Fertilizers Limited
*Purchase of Plant &amp; Machineries of Rs. 769.41 Lakhs
*Working Capital requirement of Rs. 0.00
2)Setting-up new project (“Proposed Project”) in Yara Green Energy Private Limited, subsidiary Company, along with working capital requirement
*Proposed Project of Rs. 905.00 Lakhs
*Working Capital requirement of Rs. 0.00 Lakhs
3)To meet Working Capital &amp; Capital Expenditure in Arawali Phosphate Limited, subsidiary Company
*Purchase of Plant &amp; Machineries of Rs. 320.00  Lakhs
*Working Capital requirement of Rs. 0.00 Lakhs
4)General corporate purposes of Rs 806.69 Lakhs
5) Issue related Expenses of Rs. 474.00 Lakhs
</t>
    </r>
    <r>
      <rPr>
        <b/>
        <sz val="10"/>
        <color theme="1"/>
        <rFont val="Times New Roman"/>
        <family val="1"/>
      </rPr>
      <t>Amount to be deployed from the Net Proceeds in Fiscal 2026</t>
    </r>
    <r>
      <rPr>
        <sz val="10"/>
        <color theme="1"/>
        <rFont val="Times New Roman"/>
        <family val="1"/>
      </rPr>
      <t xml:space="preserve"> : 1) To meet Capital Expenditure towards purchase of Plant &amp; Machinery and working capital requirement in Anya Polytech &amp; Fertilizers Limited
*Purchase of Plant &amp; Machineries of Rs. 0.00 Lakhs
*Working Capital requirement of Rs. 500.00 Lakhs
2)Setting-up new project (“Proposed Project”) in Yara Green Energy Private Limited, subsidiary Company, along with working capital requirement
*Proposed Project of Rs. 0.00.00 Lakhs
*Working Capital requirement of Rs. 175.00 Lakhs
3)To meet Working Capital &amp; Capital Expenditure in Arawali Phosphate Limited, subsidiary Company
*Purchase of Plant &amp; Machineries of Rs. 00.00  Lakhs
*Working Capital requirement of Rs. 530.000 Lakhs
4)General corporate purposes of Rs 0.00 Lakhs
                                                              </t>
    </r>
  </si>
  <si>
    <t>Comment in statement of deviation: unutilised capex amount transferred in working capital</t>
  </si>
  <si>
    <t>*utilization of proceeds of public issue from the objects as stated in the prospectus of the issue.
** Statement of deviation filed by company on November 15, 2025 for the half year ended on september 30, 2025</t>
  </si>
  <si>
    <t>2)Setting-up new project (“Proposed Project”) in Yara Green Energy Private Limited, subsidiary Company, along with working capital requirement
*Proposed Project of Rs. 0.00 Lakhs
*Working Capital requirement of Rs. 0.00 Lakhs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</si>
</sst>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11"/>
      <color theme="1"/>
      <name val="Calibri"/>
      <family val="2"/>
      <scheme val="minor"/>
    </font>
    <font>
      <b/>
      <sz val="11"/>
      <color theme="1"/>
      <name val="Calibri"/>
      <family val="2"/>
      <scheme val="minor"/>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6" fillId="0" borderId="0" applyFont="0" applyFill="0" applyBorder="0" applyAlignment="0" applyProtection="0"/>
  </cellStyleXfs>
  <cellXfs count="15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2" fillId="2" borderId="1" xfId="0" applyFont="1" applyFill="1" applyBorder="1" applyAlignment="1">
      <alignment horizontal="left" vertical="top" wrapText="1"/>
    </xf>
    <xf numFmtId="0" fontId="17" fillId="0" borderId="0" xfId="0" applyFont="1" applyAlignment="1">
      <alignment horizontal="center" vertical="center" wrapText="1"/>
    </xf>
    <xf numFmtId="0" fontId="0" fillId="0" borderId="0" xfId="0" applyAlignment="1">
      <alignment vertical="center" wrapText="1"/>
    </xf>
    <xf numFmtId="3" fontId="0" fillId="0" borderId="0" xfId="0" applyNumberFormat="1"/>
    <xf numFmtId="3" fontId="0" fillId="0" borderId="0" xfId="0" applyNumberFormat="1" applyAlignment="1">
      <alignment vertical="center" wrapText="1"/>
    </xf>
    <xf numFmtId="10" fontId="0" fillId="0" borderId="0" xfId="0" applyNumberFormat="1" applyAlignment="1">
      <alignment vertical="center" wrapText="1"/>
    </xf>
    <xf numFmtId="0" fontId="17" fillId="0" borderId="0" xfId="0" applyFont="1" applyAlignment="1">
      <alignment vertical="center" wrapText="1"/>
    </xf>
    <xf numFmtId="3" fontId="17" fillId="0" borderId="0" xfId="0" applyNumberFormat="1" applyFont="1" applyAlignment="1">
      <alignment vertical="center" wrapText="1"/>
    </xf>
    <xf numFmtId="10" fontId="17" fillId="0" borderId="0" xfId="0" applyNumberFormat="1" applyFont="1" applyAlignment="1">
      <alignment vertical="center" wrapText="1"/>
    </xf>
    <xf numFmtId="15" fontId="0" fillId="0" borderId="0" xfId="0" applyNumberFormat="1"/>
    <xf numFmtId="4" fontId="0" fillId="0" borderId="0" xfId="0" applyNumberFormat="1"/>
    <xf numFmtId="2"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10" fontId="0" fillId="0" borderId="0" xfId="1" applyNumberFormat="1" applyFont="1"/>
    <xf numFmtId="0" fontId="5" fillId="0" borderId="1" xfId="0" applyFont="1" applyBorder="1" applyAlignment="1">
      <alignment horizontal="left" vertical="center" wrapText="1"/>
    </xf>
    <xf numFmtId="0" fontId="18" fillId="0" borderId="0" xfId="0" applyFont="1" applyAlignment="1">
      <alignment horizontal="left"/>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Border="1" applyAlignment="1">
      <alignment horizontal="left"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2" fontId="2" fillId="0" borderId="1" xfId="0" applyNumberFormat="1" applyFont="1" applyBorder="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9"/>
  <sheetViews>
    <sheetView tabSelected="1" topLeftCell="A53" zoomScaleNormal="100" workbookViewId="0">
      <selection activeCell="E58" sqref="E58"/>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10"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9" t="s">
        <v>0</v>
      </c>
      <c r="B1" s="79"/>
      <c r="D1" s="2"/>
    </row>
    <row r="3" spans="1:5" ht="24.75" customHeight="1" x14ac:dyDescent="0.25">
      <c r="A3" s="3" t="s">
        <v>1</v>
      </c>
      <c r="B3" s="4" t="s">
        <v>2</v>
      </c>
      <c r="C3" s="60" t="s">
        <v>79</v>
      </c>
    </row>
    <row r="4" spans="1:5" x14ac:dyDescent="0.25">
      <c r="D4" s="5"/>
    </row>
    <row r="5" spans="1:5" ht="21" customHeight="1" x14ac:dyDescent="0.25">
      <c r="A5" s="6">
        <v>1</v>
      </c>
      <c r="B5" s="4" t="s">
        <v>3</v>
      </c>
      <c r="C5" s="80" t="s">
        <v>71</v>
      </c>
      <c r="D5" s="80"/>
      <c r="E5" s="80"/>
    </row>
    <row r="6" spans="1:5" ht="15" customHeight="1" x14ac:dyDescent="0.25">
      <c r="A6" s="7"/>
      <c r="B6" s="81"/>
      <c r="C6" s="81"/>
      <c r="D6" s="81"/>
      <c r="E6" s="8"/>
    </row>
    <row r="7" spans="1:5" x14ac:dyDescent="0.25">
      <c r="A7" s="7"/>
      <c r="B7" s="9"/>
      <c r="D7" s="5"/>
    </row>
    <row r="8" spans="1:5" ht="21" customHeight="1" x14ac:dyDescent="0.25">
      <c r="A8" s="7">
        <v>2</v>
      </c>
      <c r="B8" s="4" t="s">
        <v>60</v>
      </c>
      <c r="C8" s="55" t="s">
        <v>80</v>
      </c>
      <c r="D8" s="5"/>
    </row>
    <row r="9" spans="1:5" x14ac:dyDescent="0.25">
      <c r="A9" s="7"/>
      <c r="B9" s="9"/>
      <c r="D9" s="5"/>
    </row>
    <row r="10" spans="1:5" ht="30.6" customHeight="1" x14ac:dyDescent="0.25">
      <c r="A10" s="7">
        <v>3</v>
      </c>
      <c r="B10" s="4" t="s">
        <v>4</v>
      </c>
      <c r="C10" s="82" t="s">
        <v>43</v>
      </c>
      <c r="D10" s="83"/>
      <c r="E10" s="84"/>
    </row>
    <row r="11" spans="1:5" x14ac:dyDescent="0.25">
      <c r="A11" s="7"/>
      <c r="B11" s="9"/>
      <c r="D11" s="5"/>
    </row>
    <row r="12" spans="1:5" x14ac:dyDescent="0.25">
      <c r="A12" s="7">
        <v>4</v>
      </c>
      <c r="B12" s="4" t="s">
        <v>5</v>
      </c>
      <c r="C12" s="61" t="s">
        <v>83</v>
      </c>
      <c r="D12" s="5"/>
    </row>
    <row r="13" spans="1:5" ht="13.5" x14ac:dyDescent="0.25">
      <c r="A13" s="7"/>
      <c r="B13" s="85" t="s">
        <v>42</v>
      </c>
      <c r="C13" s="86"/>
      <c r="D13" s="5"/>
    </row>
    <row r="14" spans="1:5" ht="27.75" customHeight="1" x14ac:dyDescent="0.25">
      <c r="A14" s="7"/>
      <c r="B14" s="92" t="s">
        <v>76</v>
      </c>
      <c r="C14" s="93"/>
      <c r="D14" s="93"/>
      <c r="E14" s="93"/>
    </row>
    <row r="15" spans="1:5" ht="14.45" customHeight="1" x14ac:dyDescent="0.25">
      <c r="A15" s="7"/>
      <c r="B15" s="41"/>
      <c r="C15" s="42"/>
      <c r="D15" s="5"/>
    </row>
    <row r="16" spans="1:5" x14ac:dyDescent="0.25">
      <c r="A16" s="7"/>
      <c r="D16" s="5"/>
    </row>
    <row r="17" spans="1:14" ht="29.25" customHeight="1" x14ac:dyDescent="0.25">
      <c r="A17" s="7">
        <v>5</v>
      </c>
      <c r="B17" s="87" t="s">
        <v>47</v>
      </c>
      <c r="C17" s="88"/>
      <c r="D17" s="88"/>
      <c r="E17" s="89"/>
      <c r="F17" s="9"/>
      <c r="G17" s="9"/>
      <c r="H17" s="9"/>
      <c r="I17" s="9"/>
      <c r="J17" s="10"/>
      <c r="K17" s="10"/>
      <c r="L17" s="10"/>
      <c r="M17" s="10"/>
      <c r="N17" s="10"/>
    </row>
    <row r="18" spans="1:14" x14ac:dyDescent="0.25">
      <c r="A18" s="7"/>
      <c r="B18" s="43" t="s">
        <v>6</v>
      </c>
      <c r="C18" s="90">
        <v>0.1265</v>
      </c>
      <c r="D18" s="90"/>
      <c r="E18" s="90"/>
      <c r="F18" s="11"/>
      <c r="G18" s="10"/>
      <c r="H18" s="10"/>
      <c r="I18" s="10"/>
      <c r="J18" s="10"/>
      <c r="K18" s="10"/>
      <c r="L18" s="10"/>
      <c r="M18" s="10"/>
      <c r="N18" s="10"/>
    </row>
    <row r="19" spans="1:14" x14ac:dyDescent="0.25">
      <c r="A19" s="7"/>
      <c r="B19" s="43" t="s">
        <v>117</v>
      </c>
      <c r="C19" s="91">
        <v>9.0399999999999994E-2</v>
      </c>
      <c r="D19" s="78"/>
      <c r="E19" s="78"/>
      <c r="F19" s="11"/>
      <c r="G19" s="10"/>
      <c r="H19" s="10"/>
      <c r="I19" s="10"/>
      <c r="J19" s="10"/>
      <c r="K19" s="10"/>
      <c r="L19" s="10"/>
      <c r="M19" s="10"/>
      <c r="N19" s="10"/>
    </row>
    <row r="20" spans="1:14" x14ac:dyDescent="0.25">
      <c r="A20" s="7"/>
      <c r="B20" s="43" t="s">
        <v>61</v>
      </c>
      <c r="C20" s="78" t="s">
        <v>52</v>
      </c>
      <c r="D20" s="78"/>
      <c r="E20" s="78"/>
      <c r="F20" s="11"/>
      <c r="G20" s="10"/>
      <c r="H20" s="10"/>
      <c r="I20" s="10"/>
      <c r="J20" s="10"/>
      <c r="K20" s="10"/>
      <c r="L20" s="10"/>
      <c r="M20" s="10"/>
      <c r="N20" s="10"/>
    </row>
    <row r="21" spans="1:14" x14ac:dyDescent="0.25">
      <c r="A21" s="7"/>
      <c r="B21" s="44" t="s">
        <v>62</v>
      </c>
      <c r="C21" s="78" t="s">
        <v>8</v>
      </c>
      <c r="D21" s="78"/>
      <c r="E21" s="78"/>
      <c r="F21" s="11"/>
      <c r="G21" s="10"/>
      <c r="H21" s="10"/>
      <c r="I21" s="10"/>
      <c r="J21" s="10"/>
      <c r="K21" s="10"/>
      <c r="L21" s="10"/>
      <c r="M21" s="10"/>
      <c r="N21" s="10"/>
    </row>
    <row r="22" spans="1:14" x14ac:dyDescent="0.25">
      <c r="A22" s="7"/>
      <c r="B22" s="95" t="s">
        <v>55</v>
      </c>
      <c r="C22" s="95"/>
      <c r="D22" s="95"/>
      <c r="E22" s="95"/>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94" t="s">
        <v>48</v>
      </c>
      <c r="C24" s="94"/>
      <c r="D24" s="94"/>
      <c r="E24" s="94"/>
      <c r="F24" s="9"/>
      <c r="G24" s="9"/>
      <c r="H24" s="10"/>
      <c r="I24" s="9"/>
      <c r="J24" s="9"/>
    </row>
    <row r="25" spans="1:14" x14ac:dyDescent="0.25">
      <c r="A25" s="7"/>
      <c r="B25" s="96" t="s">
        <v>9</v>
      </c>
      <c r="C25" s="97"/>
      <c r="D25" s="97"/>
      <c r="E25" s="98"/>
      <c r="F25" s="11"/>
    </row>
    <row r="26" spans="1:14" ht="25.5" x14ac:dyDescent="0.25">
      <c r="A26" s="7"/>
      <c r="B26" s="12" t="s">
        <v>10</v>
      </c>
      <c r="C26" s="51" t="s">
        <v>65</v>
      </c>
      <c r="D26" s="51" t="s">
        <v>66</v>
      </c>
      <c r="E26" s="51" t="s">
        <v>67</v>
      </c>
      <c r="F26" s="11"/>
    </row>
    <row r="27" spans="1:14" ht="12.75" customHeight="1" x14ac:dyDescent="0.25">
      <c r="A27" s="7"/>
      <c r="B27" s="30" t="s">
        <v>11</v>
      </c>
      <c r="C27" s="76">
        <v>13681</v>
      </c>
      <c r="D27" s="102" t="s">
        <v>52</v>
      </c>
      <c r="E27" s="103" t="s">
        <v>8</v>
      </c>
      <c r="F27" s="25"/>
      <c r="G27" s="25"/>
    </row>
    <row r="28" spans="1:14" ht="12.75" customHeight="1" x14ac:dyDescent="0.25">
      <c r="A28" s="7"/>
      <c r="B28" s="30" t="s">
        <v>12</v>
      </c>
      <c r="C28" s="76">
        <v>834.65</v>
      </c>
      <c r="D28" s="102"/>
      <c r="E28" s="103"/>
      <c r="F28" s="25"/>
      <c r="G28" s="25"/>
    </row>
    <row r="29" spans="1:14" ht="12.75" customHeight="1" x14ac:dyDescent="0.25">
      <c r="A29" s="7"/>
      <c r="B29" s="30" t="s">
        <v>13</v>
      </c>
      <c r="C29" s="76">
        <v>2400</v>
      </c>
      <c r="D29" s="102"/>
      <c r="E29" s="103"/>
      <c r="F29" s="25"/>
      <c r="G29" s="25"/>
    </row>
    <row r="30" spans="1:14" ht="12.75" customHeight="1" x14ac:dyDescent="0.25">
      <c r="A30" s="7"/>
      <c r="B30" s="30" t="s">
        <v>14</v>
      </c>
      <c r="C30" s="77">
        <v>6444.76</v>
      </c>
      <c r="D30" s="102"/>
      <c r="E30" s="103"/>
      <c r="F30" s="25"/>
      <c r="G30" s="25"/>
    </row>
    <row r="31" spans="1:14" x14ac:dyDescent="0.25">
      <c r="A31" s="7"/>
      <c r="B31" s="99" t="s">
        <v>81</v>
      </c>
      <c r="C31" s="100"/>
      <c r="D31" s="100"/>
      <c r="E31" s="101"/>
      <c r="F31" s="11"/>
    </row>
    <row r="32" spans="1:14" x14ac:dyDescent="0.25">
      <c r="A32" s="7"/>
      <c r="B32" s="10"/>
      <c r="C32" s="11"/>
      <c r="D32" s="11"/>
      <c r="E32" s="11"/>
      <c r="F32" s="11"/>
    </row>
    <row r="33" spans="1:10" ht="29.25" customHeight="1" x14ac:dyDescent="0.25">
      <c r="A33" s="7">
        <v>7</v>
      </c>
      <c r="B33" s="94" t="s">
        <v>15</v>
      </c>
      <c r="C33" s="94"/>
      <c r="D33" s="94"/>
      <c r="E33" s="94"/>
      <c r="F33" s="9"/>
      <c r="G33" s="9"/>
      <c r="H33" s="9"/>
      <c r="I33" s="9"/>
      <c r="J33" s="9"/>
    </row>
    <row r="34" spans="1:10" x14ac:dyDescent="0.25">
      <c r="A34" s="7"/>
      <c r="B34" s="30" t="s">
        <v>118</v>
      </c>
      <c r="C34" s="78" t="s">
        <v>115</v>
      </c>
      <c r="D34" s="78"/>
      <c r="E34" s="78"/>
      <c r="F34" s="10"/>
    </row>
    <row r="35" spans="1:10" x14ac:dyDescent="0.25">
      <c r="A35" s="7"/>
      <c r="B35" s="30" t="s">
        <v>16</v>
      </c>
      <c r="C35" s="78" t="s">
        <v>52</v>
      </c>
      <c r="D35" s="78"/>
      <c r="E35" s="78"/>
      <c r="F35" s="10"/>
    </row>
    <row r="36" spans="1:10" x14ac:dyDescent="0.25">
      <c r="A36" s="7"/>
      <c r="B36" s="30" t="s">
        <v>17</v>
      </c>
      <c r="C36" s="78" t="s">
        <v>8</v>
      </c>
      <c r="D36" s="78"/>
      <c r="E36" s="78"/>
      <c r="F36" s="10"/>
    </row>
    <row r="37" spans="1:10" x14ac:dyDescent="0.25">
      <c r="A37" s="7"/>
      <c r="B37" s="85" t="s">
        <v>53</v>
      </c>
      <c r="C37" s="85"/>
      <c r="D37" s="85"/>
      <c r="E37" s="85"/>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94" t="s">
        <v>49</v>
      </c>
      <c r="C40" s="94"/>
      <c r="D40" s="94"/>
      <c r="E40" s="94"/>
      <c r="F40" s="9"/>
      <c r="G40" s="9"/>
      <c r="H40" s="9"/>
      <c r="I40" s="9"/>
      <c r="J40" s="9"/>
    </row>
    <row r="41" spans="1:10" x14ac:dyDescent="0.25">
      <c r="A41" s="7"/>
      <c r="B41" s="30" t="s">
        <v>119</v>
      </c>
      <c r="C41" s="103" t="s">
        <v>113</v>
      </c>
      <c r="D41" s="103"/>
      <c r="E41" s="103"/>
      <c r="F41" s="10"/>
    </row>
    <row r="42" spans="1:10" x14ac:dyDescent="0.25">
      <c r="A42" s="7"/>
      <c r="B42" s="30" t="s">
        <v>16</v>
      </c>
      <c r="C42" s="103" t="s">
        <v>52</v>
      </c>
      <c r="D42" s="103"/>
      <c r="E42" s="103"/>
      <c r="F42" s="10"/>
    </row>
    <row r="43" spans="1:10" x14ac:dyDescent="0.25">
      <c r="A43" s="7"/>
      <c r="B43" s="30" t="s">
        <v>17</v>
      </c>
      <c r="C43" s="103" t="s">
        <v>8</v>
      </c>
      <c r="D43" s="103"/>
      <c r="E43" s="103"/>
      <c r="F43" s="10"/>
    </row>
    <row r="44" spans="1:10" x14ac:dyDescent="0.25">
      <c r="A44" s="3"/>
      <c r="D44" s="13"/>
      <c r="E44" s="10"/>
    </row>
    <row r="45" spans="1:10" ht="31.5" customHeight="1" x14ac:dyDescent="0.25">
      <c r="A45" s="14">
        <v>9</v>
      </c>
      <c r="B45" s="94" t="s">
        <v>45</v>
      </c>
      <c r="C45" s="94"/>
      <c r="D45" s="94"/>
      <c r="E45" s="94"/>
      <c r="F45" s="15"/>
      <c r="G45" s="9"/>
      <c r="H45" s="9"/>
      <c r="I45" s="9"/>
    </row>
    <row r="46" spans="1:10" x14ac:dyDescent="0.25">
      <c r="A46" s="14"/>
      <c r="B46" s="38" t="s">
        <v>40</v>
      </c>
      <c r="C46" s="39" t="s">
        <v>63</v>
      </c>
      <c r="D46" s="114" t="s">
        <v>39</v>
      </c>
      <c r="E46" s="114"/>
    </row>
    <row r="47" spans="1:10" ht="222" customHeight="1" x14ac:dyDescent="0.25">
      <c r="A47" s="16"/>
      <c r="B47" s="62" t="s">
        <v>82</v>
      </c>
      <c r="C47" s="54" t="s">
        <v>124</v>
      </c>
      <c r="D47" s="115" t="s">
        <v>122</v>
      </c>
      <c r="E47" s="115"/>
    </row>
    <row r="48" spans="1:10" ht="24.75" customHeight="1" x14ac:dyDescent="0.25">
      <c r="A48" s="40"/>
      <c r="B48" s="116"/>
      <c r="C48" s="116"/>
      <c r="D48" s="116"/>
      <c r="E48" s="116"/>
    </row>
    <row r="49" spans="1:14" x14ac:dyDescent="0.25">
      <c r="A49" s="17"/>
      <c r="B49" s="18"/>
      <c r="C49" s="13"/>
      <c r="D49" s="13"/>
      <c r="E49" s="13"/>
      <c r="F49" s="11"/>
      <c r="G49" s="11"/>
      <c r="H49" s="11"/>
      <c r="I49" s="11"/>
    </row>
    <row r="50" spans="1:14" ht="45" customHeight="1" x14ac:dyDescent="0.25">
      <c r="A50" s="14">
        <v>10</v>
      </c>
      <c r="B50" s="104" t="s">
        <v>51</v>
      </c>
      <c r="C50" s="105"/>
      <c r="D50" s="105"/>
      <c r="E50" s="105"/>
      <c r="F50" s="11"/>
      <c r="G50" s="11"/>
      <c r="H50" s="11"/>
    </row>
    <row r="51" spans="1:14" ht="34.5" customHeight="1" x14ac:dyDescent="0.25">
      <c r="A51" s="129"/>
      <c r="B51" s="106" t="s">
        <v>77</v>
      </c>
      <c r="C51" s="143" t="s">
        <v>121</v>
      </c>
      <c r="D51" s="144"/>
      <c r="E51" s="145"/>
      <c r="K51" s="2"/>
    </row>
    <row r="52" spans="1:14" ht="303" customHeight="1" x14ac:dyDescent="0.25">
      <c r="A52" s="130"/>
      <c r="B52" s="107"/>
      <c r="C52" s="146"/>
      <c r="D52" s="147"/>
      <c r="E52" s="148"/>
      <c r="K52" s="2"/>
    </row>
    <row r="53" spans="1:14" ht="198" customHeight="1" x14ac:dyDescent="0.25">
      <c r="A53" s="14"/>
      <c r="B53" s="19" t="s">
        <v>18</v>
      </c>
      <c r="C53" s="155" t="s">
        <v>120</v>
      </c>
      <c r="D53" s="156"/>
      <c r="E53" s="157"/>
    </row>
    <row r="54" spans="1:14" x14ac:dyDescent="0.25">
      <c r="A54" s="16"/>
      <c r="B54" s="20" t="s">
        <v>19</v>
      </c>
      <c r="C54" s="158" t="s">
        <v>122</v>
      </c>
      <c r="D54" s="158"/>
      <c r="E54" s="158"/>
      <c r="F54" s="21"/>
      <c r="K54" s="22"/>
    </row>
    <row r="55" spans="1:14" s="25" customFormat="1" ht="28.5" customHeight="1" x14ac:dyDescent="0.25">
      <c r="A55" s="23" t="s">
        <v>20</v>
      </c>
      <c r="B55" s="118" t="s">
        <v>123</v>
      </c>
      <c r="C55" s="119"/>
      <c r="D55" s="119"/>
      <c r="E55" s="119"/>
      <c r="F55" s="24"/>
      <c r="G55" s="24"/>
    </row>
    <row r="56" spans="1:14" x14ac:dyDescent="0.25">
      <c r="A56" s="26"/>
      <c r="B56" s="27"/>
      <c r="C56" s="28"/>
      <c r="D56" s="28"/>
      <c r="E56" s="28"/>
      <c r="F56" s="29"/>
      <c r="G56" s="21"/>
    </row>
    <row r="57" spans="1:14" x14ac:dyDescent="0.25">
      <c r="A57" s="7">
        <v>11</v>
      </c>
      <c r="B57" s="4" t="s">
        <v>21</v>
      </c>
      <c r="C57" s="120" t="s">
        <v>46</v>
      </c>
      <c r="D57" s="120"/>
      <c r="E57" s="120"/>
      <c r="F57" s="9"/>
      <c r="G57" s="9"/>
      <c r="H57" s="31"/>
      <c r="I57" s="9"/>
      <c r="J57" s="9"/>
    </row>
    <row r="58" spans="1:14" x14ac:dyDescent="0.25">
      <c r="A58" s="7"/>
      <c r="B58" s="11"/>
      <c r="C58" s="11"/>
      <c r="D58" s="11"/>
      <c r="E58" s="11"/>
      <c r="F58" s="11"/>
      <c r="G58" s="11"/>
      <c r="H58" s="32"/>
      <c r="I58" s="32"/>
      <c r="J58" s="11"/>
    </row>
    <row r="59" spans="1:14" x14ac:dyDescent="0.25">
      <c r="A59" s="7">
        <v>12</v>
      </c>
      <c r="B59" s="9" t="s">
        <v>22</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23</v>
      </c>
      <c r="C61" s="59" t="s">
        <v>84</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94" t="s">
        <v>24</v>
      </c>
      <c r="C63" s="121" t="s">
        <v>85</v>
      </c>
      <c r="D63" s="123" t="s">
        <v>86</v>
      </c>
      <c r="E63" s="138" t="s">
        <v>116</v>
      </c>
      <c r="F63" s="140" t="s">
        <v>73</v>
      </c>
      <c r="G63" s="141"/>
      <c r="H63" s="142"/>
      <c r="I63" s="154" t="s">
        <v>74</v>
      </c>
      <c r="J63" s="154"/>
      <c r="K63" s="154"/>
      <c r="L63" s="154" t="s">
        <v>75</v>
      </c>
      <c r="M63" s="154"/>
      <c r="N63" s="154"/>
    </row>
    <row r="64" spans="1:14" ht="38.25" x14ac:dyDescent="0.25">
      <c r="A64" s="3"/>
      <c r="B64" s="94"/>
      <c r="C64" s="122"/>
      <c r="D64" s="124"/>
      <c r="E64" s="139"/>
      <c r="F64" s="12" t="s">
        <v>50</v>
      </c>
      <c r="G64" s="12" t="s">
        <v>25</v>
      </c>
      <c r="H64" s="12" t="s">
        <v>26</v>
      </c>
      <c r="I64" s="12" t="s">
        <v>57</v>
      </c>
      <c r="J64" s="12" t="s">
        <v>25</v>
      </c>
      <c r="K64" s="12" t="s">
        <v>26</v>
      </c>
      <c r="L64" s="12" t="s">
        <v>57</v>
      </c>
      <c r="M64" s="12" t="s">
        <v>25</v>
      </c>
      <c r="N64" s="12" t="s">
        <v>26</v>
      </c>
    </row>
    <row r="65" spans="1:14" x14ac:dyDescent="0.25">
      <c r="A65" s="3"/>
      <c r="B65" s="12" t="s">
        <v>54</v>
      </c>
      <c r="C65" s="73">
        <v>17.95</v>
      </c>
      <c r="D65" s="73">
        <v>22.2</v>
      </c>
      <c r="E65" s="73">
        <v>21.7</v>
      </c>
      <c r="F65" s="73">
        <v>21.75</v>
      </c>
      <c r="G65" s="73">
        <v>27.8</v>
      </c>
      <c r="H65" s="73">
        <v>19.5</v>
      </c>
      <c r="I65" s="47" t="s">
        <v>59</v>
      </c>
      <c r="J65" s="47" t="s">
        <v>59</v>
      </c>
      <c r="K65" s="47" t="s">
        <v>59</v>
      </c>
      <c r="L65" s="47" t="s">
        <v>59</v>
      </c>
      <c r="M65" s="47" t="s">
        <v>59</v>
      </c>
      <c r="N65" s="47" t="s">
        <v>59</v>
      </c>
    </row>
    <row r="66" spans="1:14" ht="25.5" x14ac:dyDescent="0.25">
      <c r="A66" s="3"/>
      <c r="B66" s="12" t="s">
        <v>64</v>
      </c>
      <c r="C66" s="73">
        <v>24188.65</v>
      </c>
      <c r="D66" s="73">
        <v>23508.400000000001</v>
      </c>
      <c r="E66" s="73">
        <v>23165.7</v>
      </c>
      <c r="F66" s="73">
        <v>23508.400000000001</v>
      </c>
      <c r="G66" s="73">
        <v>26277.35</v>
      </c>
      <c r="H66" s="73">
        <v>21281.45</v>
      </c>
      <c r="I66" s="47" t="s">
        <v>59</v>
      </c>
      <c r="J66" s="47" t="s">
        <v>59</v>
      </c>
      <c r="K66" s="47" t="s">
        <v>59</v>
      </c>
      <c r="L66" s="47" t="s">
        <v>59</v>
      </c>
      <c r="M66" s="47" t="s">
        <v>59</v>
      </c>
      <c r="N66" s="47" t="s">
        <v>59</v>
      </c>
    </row>
    <row r="67" spans="1:14" x14ac:dyDescent="0.25">
      <c r="A67" s="3"/>
      <c r="B67" s="108" t="s">
        <v>87</v>
      </c>
      <c r="C67" s="109"/>
      <c r="D67" s="108"/>
      <c r="E67" s="108"/>
      <c r="F67" s="108"/>
      <c r="G67" s="108"/>
      <c r="H67" s="108"/>
      <c r="I67" s="108"/>
      <c r="J67" s="108"/>
      <c r="K67" s="108"/>
      <c r="L67" s="108"/>
      <c r="M67" s="108"/>
      <c r="N67" s="108"/>
    </row>
    <row r="68" spans="1:14" ht="13.5" x14ac:dyDescent="0.25">
      <c r="A68" s="3"/>
      <c r="B68" s="125" t="s">
        <v>56</v>
      </c>
      <c r="C68" s="125"/>
      <c r="D68" s="125"/>
      <c r="E68" s="125"/>
      <c r="F68" s="125"/>
      <c r="G68" s="125"/>
      <c r="H68" s="125"/>
      <c r="I68" s="125"/>
      <c r="J68" s="125"/>
      <c r="K68" s="125"/>
      <c r="L68" s="125"/>
      <c r="M68" s="125"/>
      <c r="N68" s="125"/>
    </row>
    <row r="69" spans="1:14" x14ac:dyDescent="0.25">
      <c r="A69" s="3"/>
      <c r="B69" s="108" t="s">
        <v>27</v>
      </c>
      <c r="C69" s="108"/>
      <c r="D69" s="108"/>
      <c r="E69" s="108"/>
      <c r="F69" s="108"/>
      <c r="G69" s="108"/>
      <c r="H69" s="108"/>
      <c r="I69" s="108"/>
      <c r="J69" s="108"/>
      <c r="K69" s="108"/>
      <c r="L69" s="108"/>
      <c r="M69" s="108"/>
      <c r="N69" s="108"/>
    </row>
    <row r="70" spans="1:14" s="2" customFormat="1" x14ac:dyDescent="0.25">
      <c r="B70" s="108" t="s">
        <v>28</v>
      </c>
      <c r="C70" s="108"/>
      <c r="D70" s="108"/>
      <c r="E70" s="108"/>
      <c r="F70" s="108"/>
      <c r="G70" s="108"/>
      <c r="H70" s="108"/>
      <c r="I70" s="108"/>
      <c r="J70" s="108"/>
      <c r="K70" s="108"/>
      <c r="L70" s="108"/>
      <c r="M70" s="108"/>
      <c r="N70" s="108"/>
    </row>
    <row r="71" spans="1:14" s="2" customFormat="1" ht="11.25" customHeight="1" x14ac:dyDescent="0.25">
      <c r="B71" s="111"/>
      <c r="C71" s="112"/>
      <c r="D71" s="112"/>
      <c r="E71" s="112"/>
      <c r="F71" s="112"/>
      <c r="G71" s="112"/>
      <c r="H71" s="112"/>
      <c r="I71" s="112"/>
      <c r="J71" s="112"/>
      <c r="K71" s="112"/>
      <c r="L71" s="112"/>
      <c r="M71" s="112"/>
      <c r="N71" s="113"/>
    </row>
    <row r="72" spans="1:14" x14ac:dyDescent="0.25">
      <c r="A72" s="3"/>
      <c r="B72" s="108" t="s">
        <v>58</v>
      </c>
      <c r="C72" s="108"/>
      <c r="D72" s="108"/>
      <c r="E72" s="108"/>
      <c r="F72" s="108"/>
      <c r="G72" s="108"/>
      <c r="H72" s="108"/>
      <c r="I72" s="108"/>
      <c r="J72" s="108"/>
      <c r="K72" s="108"/>
      <c r="L72" s="108"/>
      <c r="M72" s="108"/>
      <c r="N72" s="108"/>
    </row>
    <row r="73" spans="1:14" ht="32.25" customHeight="1" x14ac:dyDescent="0.25">
      <c r="A73" s="3"/>
      <c r="B73" s="108" t="s">
        <v>72</v>
      </c>
      <c r="C73" s="108"/>
      <c r="D73" s="108"/>
      <c r="E73" s="108"/>
      <c r="F73" s="108"/>
      <c r="G73" s="108"/>
      <c r="H73" s="108"/>
      <c r="I73" s="108"/>
      <c r="J73" s="108"/>
      <c r="K73" s="108"/>
      <c r="L73" s="108"/>
      <c r="M73" s="108"/>
      <c r="N73" s="108"/>
    </row>
    <row r="74" spans="1:14" x14ac:dyDescent="0.25">
      <c r="A74" s="3"/>
      <c r="B74" s="33"/>
      <c r="C74" s="33"/>
      <c r="D74" s="33"/>
      <c r="E74" s="33"/>
      <c r="F74" s="33"/>
      <c r="G74" s="10"/>
      <c r="H74" s="10"/>
      <c r="I74" s="10"/>
      <c r="J74" s="10"/>
      <c r="K74" s="10"/>
      <c r="L74" s="10"/>
      <c r="M74" s="10"/>
      <c r="N74" s="10"/>
    </row>
    <row r="75" spans="1:14" ht="35.25" customHeight="1" x14ac:dyDescent="0.25">
      <c r="A75" s="7">
        <v>13</v>
      </c>
      <c r="B75" s="152" t="s">
        <v>29</v>
      </c>
      <c r="C75" s="153"/>
      <c r="D75" s="153"/>
      <c r="E75" s="153"/>
      <c r="F75" s="153"/>
      <c r="G75" s="104"/>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2" t="s">
        <v>30</v>
      </c>
      <c r="C77" s="53" t="s">
        <v>31</v>
      </c>
      <c r="D77" s="53" t="s">
        <v>44</v>
      </c>
      <c r="E77" s="53" t="s">
        <v>68</v>
      </c>
      <c r="F77" s="51" t="s">
        <v>69</v>
      </c>
      <c r="G77" s="53" t="s">
        <v>70</v>
      </c>
      <c r="H77" s="8"/>
      <c r="I77" s="8"/>
      <c r="J77" s="8"/>
      <c r="K77" s="8"/>
      <c r="L77" s="10"/>
      <c r="M77" s="10"/>
      <c r="N77" s="10"/>
    </row>
    <row r="78" spans="1:14" ht="25.5" x14ac:dyDescent="0.25">
      <c r="A78" s="3"/>
      <c r="B78" s="117" t="s">
        <v>32</v>
      </c>
      <c r="C78" s="35" t="s">
        <v>88</v>
      </c>
      <c r="D78" s="47">
        <v>1.0900000000000001</v>
      </c>
      <c r="E78" s="47">
        <v>0.93</v>
      </c>
      <c r="F78" s="47" t="s">
        <v>59</v>
      </c>
      <c r="G78" s="47" t="s">
        <v>59</v>
      </c>
      <c r="L78" s="34"/>
      <c r="M78" s="34"/>
      <c r="N78" s="34"/>
    </row>
    <row r="79" spans="1:14" x14ac:dyDescent="0.25">
      <c r="A79" s="3"/>
      <c r="B79" s="117"/>
      <c r="C79" s="35" t="s">
        <v>33</v>
      </c>
      <c r="D79" s="47"/>
      <c r="E79" s="47"/>
      <c r="F79" s="47"/>
      <c r="G79" s="47"/>
      <c r="L79" s="34"/>
      <c r="M79" s="34"/>
      <c r="N79" s="34"/>
    </row>
    <row r="80" spans="1:14" x14ac:dyDescent="0.25">
      <c r="A80" s="3"/>
      <c r="B80" s="117"/>
      <c r="C80" s="1" t="s">
        <v>89</v>
      </c>
      <c r="D80" s="48">
        <v>1.97</v>
      </c>
      <c r="E80" s="73">
        <v>4.29</v>
      </c>
      <c r="F80" s="73" t="s">
        <v>59</v>
      </c>
      <c r="G80" s="73" t="s">
        <v>59</v>
      </c>
      <c r="L80" s="34"/>
      <c r="M80" s="34"/>
      <c r="N80" s="34"/>
    </row>
    <row r="81" spans="1:14" x14ac:dyDescent="0.25">
      <c r="A81" s="3"/>
      <c r="B81" s="117"/>
      <c r="C81" s="35" t="s">
        <v>34</v>
      </c>
      <c r="D81" s="56">
        <f>+AVERAGE(D80:D80)</f>
        <v>1.97</v>
      </c>
      <c r="E81" s="58">
        <f>E80</f>
        <v>4.29</v>
      </c>
      <c r="F81" s="58" t="s">
        <v>59</v>
      </c>
      <c r="G81" s="58" t="s">
        <v>59</v>
      </c>
      <c r="I81" s="45"/>
      <c r="L81" s="34"/>
      <c r="M81" s="34"/>
      <c r="N81" s="34"/>
    </row>
    <row r="82" spans="1:14" ht="25.5" x14ac:dyDescent="0.25">
      <c r="A82" s="3"/>
      <c r="B82" s="117" t="s">
        <v>35</v>
      </c>
      <c r="C82" s="35" t="s">
        <v>88</v>
      </c>
      <c r="D82" s="48">
        <v>12.84</v>
      </c>
      <c r="E82" s="47">
        <v>23.38</v>
      </c>
      <c r="F82" s="47" t="s">
        <v>59</v>
      </c>
      <c r="G82" s="47" t="s">
        <v>59</v>
      </c>
      <c r="I82" s="45"/>
      <c r="L82" s="34"/>
      <c r="M82" s="34"/>
      <c r="N82" s="34"/>
    </row>
    <row r="83" spans="1:14" x14ac:dyDescent="0.25">
      <c r="A83" s="3"/>
      <c r="B83" s="117"/>
      <c r="C83" s="35" t="s">
        <v>33</v>
      </c>
      <c r="D83" s="48"/>
      <c r="E83" s="48"/>
      <c r="F83" s="48"/>
      <c r="G83" s="48"/>
      <c r="I83" s="45"/>
      <c r="L83" s="34"/>
      <c r="M83" s="34"/>
      <c r="N83" s="34"/>
    </row>
    <row r="84" spans="1:14" x14ac:dyDescent="0.25">
      <c r="A84" s="3"/>
      <c r="B84" s="117"/>
      <c r="C84" s="1" t="s">
        <v>89</v>
      </c>
      <c r="D84" s="48">
        <v>31.98</v>
      </c>
      <c r="E84" s="73">
        <f>75.44/E80</f>
        <v>17.585081585081586</v>
      </c>
      <c r="F84" s="73" t="s">
        <v>59</v>
      </c>
      <c r="G84" s="73" t="s">
        <v>59</v>
      </c>
      <c r="I84" s="45"/>
      <c r="L84" s="34"/>
      <c r="M84" s="34"/>
      <c r="N84" s="34"/>
    </row>
    <row r="85" spans="1:14" ht="16.5" customHeight="1" x14ac:dyDescent="0.25">
      <c r="A85" s="3"/>
      <c r="B85" s="117"/>
      <c r="C85" s="35" t="s">
        <v>34</v>
      </c>
      <c r="D85" s="54">
        <f>AVERAGE(D84:D84)</f>
        <v>31.98</v>
      </c>
      <c r="E85" s="73">
        <f>75.44/E81</f>
        <v>17.585081585081586</v>
      </c>
      <c r="F85" s="58" t="s">
        <v>59</v>
      </c>
      <c r="G85" s="58" t="s">
        <v>59</v>
      </c>
      <c r="L85" s="34"/>
      <c r="M85" s="34"/>
      <c r="N85" s="34"/>
    </row>
    <row r="86" spans="1:14" ht="25.5" x14ac:dyDescent="0.25">
      <c r="A86" s="3"/>
      <c r="B86" s="117" t="s">
        <v>41</v>
      </c>
      <c r="C86" s="35" t="s">
        <v>88</v>
      </c>
      <c r="D86" s="49">
        <v>0.25729999999999997</v>
      </c>
      <c r="E86" s="47">
        <v>9.43</v>
      </c>
      <c r="F86" s="47" t="s">
        <v>59</v>
      </c>
      <c r="G86" s="47" t="s">
        <v>59</v>
      </c>
      <c r="L86" s="34"/>
      <c r="M86" s="34"/>
      <c r="N86" s="34"/>
    </row>
    <row r="87" spans="1:14" x14ac:dyDescent="0.25">
      <c r="A87" s="3"/>
      <c r="B87" s="117"/>
      <c r="C87" s="35" t="s">
        <v>33</v>
      </c>
      <c r="D87" s="49"/>
      <c r="E87" s="50"/>
      <c r="F87" s="50"/>
      <c r="G87" s="47"/>
      <c r="L87" s="34"/>
      <c r="M87" s="34"/>
      <c r="N87" s="34"/>
    </row>
    <row r="88" spans="1:14" x14ac:dyDescent="0.25">
      <c r="A88" s="3"/>
      <c r="B88" s="117"/>
      <c r="C88" s="1" t="s">
        <v>89</v>
      </c>
      <c r="D88" s="49">
        <v>6.0999999999999999E-2</v>
      </c>
      <c r="E88" s="73">
        <v>11.17</v>
      </c>
      <c r="F88" s="73" t="s">
        <v>59</v>
      </c>
      <c r="G88" s="73" t="s">
        <v>59</v>
      </c>
      <c r="L88" s="34"/>
      <c r="M88" s="34"/>
      <c r="N88" s="34"/>
    </row>
    <row r="89" spans="1:14" x14ac:dyDescent="0.25">
      <c r="A89" s="3"/>
      <c r="B89" s="117"/>
      <c r="C89" s="35" t="s">
        <v>34</v>
      </c>
      <c r="D89" s="57">
        <f>AVERAGE(D88:D88)</f>
        <v>6.0999999999999999E-2</v>
      </c>
      <c r="E89" s="73">
        <v>11.17</v>
      </c>
      <c r="F89" s="58" t="s">
        <v>59</v>
      </c>
      <c r="G89" s="58" t="s">
        <v>59</v>
      </c>
      <c r="J89" s="25"/>
      <c r="K89" s="25"/>
      <c r="L89" s="34"/>
      <c r="M89" s="34"/>
      <c r="N89" s="34"/>
    </row>
    <row r="90" spans="1:14" ht="25.5" x14ac:dyDescent="0.25">
      <c r="A90" s="3"/>
      <c r="B90" s="110" t="s">
        <v>36</v>
      </c>
      <c r="C90" s="35" t="s">
        <v>88</v>
      </c>
      <c r="D90" s="48">
        <v>4.2300000000000004</v>
      </c>
      <c r="E90" s="47">
        <v>13.72</v>
      </c>
      <c r="F90" s="47" t="s">
        <v>59</v>
      </c>
      <c r="G90" s="47" t="s">
        <v>59</v>
      </c>
      <c r="J90" s="25"/>
      <c r="K90" s="46"/>
      <c r="L90" s="34"/>
      <c r="M90" s="34"/>
      <c r="N90" s="34"/>
    </row>
    <row r="91" spans="1:14" x14ac:dyDescent="0.25">
      <c r="A91" s="3"/>
      <c r="B91" s="110"/>
      <c r="C91" s="35" t="s">
        <v>33</v>
      </c>
      <c r="D91" s="48"/>
      <c r="E91" s="47"/>
      <c r="F91" s="47"/>
      <c r="G91" s="47"/>
      <c r="J91" s="25"/>
      <c r="K91" s="46"/>
      <c r="L91" s="34"/>
      <c r="M91" s="34"/>
      <c r="N91" s="34"/>
    </row>
    <row r="92" spans="1:14" x14ac:dyDescent="0.25">
      <c r="A92" s="3"/>
      <c r="B92" s="110"/>
      <c r="C92" s="1" t="s">
        <v>89</v>
      </c>
      <c r="D92" s="48">
        <v>32.22</v>
      </c>
      <c r="E92" s="73">
        <v>38.36</v>
      </c>
      <c r="F92" s="73" t="s">
        <v>59</v>
      </c>
      <c r="G92" s="73" t="s">
        <v>59</v>
      </c>
      <c r="J92" s="25"/>
      <c r="K92" s="46"/>
      <c r="L92" s="34"/>
      <c r="M92" s="34"/>
      <c r="N92" s="34"/>
    </row>
    <row r="93" spans="1:14" x14ac:dyDescent="0.25">
      <c r="A93" s="3"/>
      <c r="B93" s="110"/>
      <c r="C93" s="35" t="s">
        <v>34</v>
      </c>
      <c r="D93" s="74">
        <f>AVERAGE(D92:D92)</f>
        <v>32.22</v>
      </c>
      <c r="E93" s="73">
        <v>38.36</v>
      </c>
      <c r="F93" s="58" t="s">
        <v>59</v>
      </c>
      <c r="G93" s="58" t="s">
        <v>59</v>
      </c>
      <c r="J93" s="25"/>
      <c r="K93" s="25"/>
      <c r="L93" s="34"/>
      <c r="M93" s="34"/>
      <c r="N93" s="34"/>
    </row>
    <row r="94" spans="1:14" ht="22.5" customHeight="1" x14ac:dyDescent="0.25">
      <c r="A94" s="3"/>
      <c r="B94" s="131" t="s">
        <v>90</v>
      </c>
      <c r="C94" s="132"/>
      <c r="D94" s="132"/>
      <c r="E94" s="132"/>
      <c r="F94" s="132"/>
      <c r="G94" s="133"/>
      <c r="H94" s="34"/>
      <c r="I94" s="34"/>
      <c r="J94" s="34"/>
      <c r="K94" s="34"/>
      <c r="L94" s="34"/>
      <c r="M94" s="34"/>
      <c r="N94" s="34"/>
    </row>
    <row r="95" spans="1:14" ht="28.5" customHeight="1" x14ac:dyDescent="0.25">
      <c r="A95" s="3"/>
      <c r="B95" s="134" t="s">
        <v>78</v>
      </c>
      <c r="C95" s="135"/>
      <c r="D95" s="135"/>
      <c r="E95" s="135"/>
      <c r="F95" s="135"/>
      <c r="G95" s="136"/>
      <c r="H95" s="34"/>
      <c r="I95" s="34"/>
      <c r="J95" s="34"/>
      <c r="K95" s="34"/>
      <c r="L95" s="34"/>
      <c r="M95" s="34"/>
      <c r="N95" s="34"/>
    </row>
    <row r="96" spans="1:14" x14ac:dyDescent="0.25">
      <c r="C96" s="137"/>
      <c r="D96" s="137"/>
      <c r="E96" s="137"/>
      <c r="F96" s="137"/>
      <c r="G96" s="137"/>
      <c r="H96" s="34"/>
      <c r="I96" s="34"/>
    </row>
    <row r="97" spans="1:7" x14ac:dyDescent="0.25">
      <c r="A97" s="7">
        <v>14</v>
      </c>
      <c r="B97" s="36" t="s">
        <v>37</v>
      </c>
      <c r="C97" s="149" t="s">
        <v>7</v>
      </c>
      <c r="D97" s="150"/>
      <c r="E97" s="150"/>
      <c r="F97" s="150"/>
      <c r="G97" s="151"/>
    </row>
    <row r="98" spans="1:7" x14ac:dyDescent="0.25">
      <c r="A98" s="13"/>
      <c r="C98" s="37"/>
      <c r="D98" s="37" t="s">
        <v>38</v>
      </c>
      <c r="E98" s="37"/>
      <c r="F98" s="37"/>
      <c r="G98" s="37"/>
    </row>
    <row r="99" spans="1:7" ht="13.5" customHeight="1" x14ac:dyDescent="0.25">
      <c r="B99" s="126" t="s">
        <v>91</v>
      </c>
      <c r="C99" s="127"/>
      <c r="D99" s="127"/>
      <c r="E99" s="127"/>
      <c r="F99" s="127"/>
      <c r="G99" s="128"/>
    </row>
  </sheetData>
  <mergeCells count="62">
    <mergeCell ref="B99:G99"/>
    <mergeCell ref="A51:A52"/>
    <mergeCell ref="B94:G94"/>
    <mergeCell ref="B95:G95"/>
    <mergeCell ref="C96:G96"/>
    <mergeCell ref="E63:E64"/>
    <mergeCell ref="F63:H63"/>
    <mergeCell ref="C51:E52"/>
    <mergeCell ref="C53:E53"/>
    <mergeCell ref="C97:G97"/>
    <mergeCell ref="B70:N70"/>
    <mergeCell ref="B72:N72"/>
    <mergeCell ref="B73:N73"/>
    <mergeCell ref="B75:G75"/>
    <mergeCell ref="I63:K63"/>
    <mergeCell ref="L63:N63"/>
    <mergeCell ref="B67:N67"/>
    <mergeCell ref="B90:B93"/>
    <mergeCell ref="B71:N71"/>
    <mergeCell ref="D46:E46"/>
    <mergeCell ref="D47:E47"/>
    <mergeCell ref="B48:E48"/>
    <mergeCell ref="B86:B89"/>
    <mergeCell ref="B78:B81"/>
    <mergeCell ref="B82:B85"/>
    <mergeCell ref="B69:N69"/>
    <mergeCell ref="B55:E55"/>
    <mergeCell ref="C57:E57"/>
    <mergeCell ref="B63:B64"/>
    <mergeCell ref="C63:C64"/>
    <mergeCell ref="D63:D64"/>
    <mergeCell ref="B68:N68"/>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E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1C32-8411-4DB5-B78F-4FFD9358DFC9}">
  <dimension ref="A1:N103"/>
  <sheetViews>
    <sheetView workbookViewId="0">
      <pane ySplit="1" topLeftCell="A81" activePane="bottomLeft" state="frozen"/>
      <selection activeCell="E63" sqref="E63:E64"/>
      <selection pane="bottomLeft" activeCell="J103" sqref="J103"/>
    </sheetView>
  </sheetViews>
  <sheetFormatPr defaultRowHeight="15" x14ac:dyDescent="0.25"/>
  <cols>
    <col min="1" max="1" width="9.85546875" bestFit="1" customWidth="1"/>
    <col min="2" max="2" width="9.28515625" bestFit="1" customWidth="1"/>
    <col min="6" max="6" width="18.28515625" bestFit="1" customWidth="1"/>
    <col min="7" max="7" width="14" bestFit="1" customWidth="1"/>
    <col min="9" max="9" width="9.28515625" bestFit="1" customWidth="1"/>
    <col min="10" max="10" width="11.28515625" bestFit="1" customWidth="1"/>
    <col min="12" max="12" width="11" bestFit="1" customWidth="1"/>
    <col min="13" max="13" width="14" bestFit="1" customWidth="1"/>
  </cols>
  <sheetData>
    <row r="1" spans="1:14" x14ac:dyDescent="0.25">
      <c r="A1" t="s">
        <v>98</v>
      </c>
      <c r="B1" t="s">
        <v>99</v>
      </c>
      <c r="C1" t="s">
        <v>100</v>
      </c>
      <c r="D1" t="s">
        <v>101</v>
      </c>
      <c r="E1" t="s">
        <v>102</v>
      </c>
      <c r="F1" t="s">
        <v>103</v>
      </c>
      <c r="G1" t="s">
        <v>104</v>
      </c>
      <c r="H1" t="s">
        <v>105</v>
      </c>
      <c r="I1" t="s">
        <v>106</v>
      </c>
      <c r="J1" t="s">
        <v>107</v>
      </c>
      <c r="K1" t="s">
        <v>108</v>
      </c>
      <c r="L1" t="s">
        <v>109</v>
      </c>
      <c r="M1" t="s">
        <v>110</v>
      </c>
      <c r="N1" t="s">
        <v>111</v>
      </c>
    </row>
    <row r="2" spans="1:14" x14ac:dyDescent="0.25">
      <c r="A2" s="71">
        <v>45798</v>
      </c>
      <c r="B2" t="s">
        <v>112</v>
      </c>
      <c r="C2">
        <v>25</v>
      </c>
      <c r="D2">
        <v>25.55</v>
      </c>
      <c r="E2">
        <v>24.9</v>
      </c>
      <c r="F2">
        <v>25</v>
      </c>
      <c r="G2">
        <v>25.5</v>
      </c>
      <c r="H2">
        <v>25.5</v>
      </c>
      <c r="I2">
        <v>25.13</v>
      </c>
      <c r="J2">
        <v>27.8</v>
      </c>
      <c r="K2">
        <v>16.2</v>
      </c>
      <c r="L2" s="65">
        <v>100000</v>
      </c>
      <c r="M2" s="72">
        <v>2512750</v>
      </c>
      <c r="N2">
        <v>16</v>
      </c>
    </row>
    <row r="3" spans="1:14" x14ac:dyDescent="0.25">
      <c r="A3" s="71">
        <v>45797</v>
      </c>
      <c r="B3" t="s">
        <v>112</v>
      </c>
      <c r="C3">
        <v>25</v>
      </c>
      <c r="D3">
        <v>25.1</v>
      </c>
      <c r="E3">
        <v>24.2</v>
      </c>
      <c r="F3">
        <v>24.7</v>
      </c>
      <c r="G3">
        <v>25</v>
      </c>
      <c r="H3">
        <v>25</v>
      </c>
      <c r="I3">
        <v>24.8</v>
      </c>
      <c r="J3">
        <v>27.8</v>
      </c>
      <c r="K3">
        <v>16.2</v>
      </c>
      <c r="L3" s="65">
        <v>265000</v>
      </c>
      <c r="M3" s="72">
        <v>6571250</v>
      </c>
      <c r="N3">
        <v>35</v>
      </c>
    </row>
    <row r="4" spans="1:14" x14ac:dyDescent="0.25">
      <c r="A4" s="71">
        <v>45796</v>
      </c>
      <c r="B4" t="s">
        <v>112</v>
      </c>
      <c r="C4">
        <v>24.35</v>
      </c>
      <c r="D4">
        <v>24.75</v>
      </c>
      <c r="E4">
        <v>24.35</v>
      </c>
      <c r="F4">
        <v>24.35</v>
      </c>
      <c r="G4">
        <v>24.7</v>
      </c>
      <c r="H4">
        <v>24.7</v>
      </c>
      <c r="I4">
        <v>24.53</v>
      </c>
      <c r="J4">
        <v>27.8</v>
      </c>
      <c r="K4">
        <v>16.2</v>
      </c>
      <c r="L4" s="65">
        <v>125000</v>
      </c>
      <c r="M4" s="72">
        <v>3066250</v>
      </c>
      <c r="N4">
        <v>14</v>
      </c>
    </row>
    <row r="5" spans="1:14" x14ac:dyDescent="0.25">
      <c r="A5" s="71">
        <v>45793</v>
      </c>
      <c r="B5" t="s">
        <v>112</v>
      </c>
      <c r="C5">
        <v>24.1</v>
      </c>
      <c r="D5">
        <v>24.35</v>
      </c>
      <c r="E5">
        <v>24</v>
      </c>
      <c r="F5">
        <v>24.2</v>
      </c>
      <c r="G5">
        <v>24.35</v>
      </c>
      <c r="H5">
        <v>24.35</v>
      </c>
      <c r="I5">
        <v>24.21</v>
      </c>
      <c r="J5">
        <v>27.8</v>
      </c>
      <c r="K5">
        <v>16.2</v>
      </c>
      <c r="L5" s="65">
        <v>95000</v>
      </c>
      <c r="M5" s="72">
        <v>2300250</v>
      </c>
      <c r="N5">
        <v>9</v>
      </c>
    </row>
    <row r="6" spans="1:14" x14ac:dyDescent="0.25">
      <c r="A6" s="71">
        <v>45792</v>
      </c>
      <c r="B6" t="s">
        <v>112</v>
      </c>
      <c r="C6">
        <v>24.1</v>
      </c>
      <c r="D6">
        <v>24.35</v>
      </c>
      <c r="E6">
        <v>23.9</v>
      </c>
      <c r="F6">
        <v>24.1</v>
      </c>
      <c r="G6">
        <v>24.2</v>
      </c>
      <c r="H6">
        <v>24.2</v>
      </c>
      <c r="I6">
        <v>24.18</v>
      </c>
      <c r="J6">
        <v>27.8</v>
      </c>
      <c r="K6">
        <v>16.2</v>
      </c>
      <c r="L6" s="65">
        <v>60000</v>
      </c>
      <c r="M6" s="72">
        <v>1451000</v>
      </c>
      <c r="N6">
        <v>9</v>
      </c>
    </row>
    <row r="7" spans="1:14" x14ac:dyDescent="0.25">
      <c r="A7" s="71">
        <v>45791</v>
      </c>
      <c r="B7" t="s">
        <v>112</v>
      </c>
      <c r="C7">
        <v>24.05</v>
      </c>
      <c r="D7">
        <v>24.2</v>
      </c>
      <c r="E7">
        <v>24</v>
      </c>
      <c r="F7">
        <v>24.05</v>
      </c>
      <c r="G7">
        <v>24.1</v>
      </c>
      <c r="H7">
        <v>24.1</v>
      </c>
      <c r="I7">
        <v>24.12</v>
      </c>
      <c r="J7">
        <v>27.8</v>
      </c>
      <c r="K7">
        <v>16.2</v>
      </c>
      <c r="L7" s="65">
        <v>760000</v>
      </c>
      <c r="M7" s="72">
        <v>18332250</v>
      </c>
      <c r="N7">
        <v>20</v>
      </c>
    </row>
    <row r="8" spans="1:14" x14ac:dyDescent="0.25">
      <c r="A8" s="71">
        <v>45790</v>
      </c>
      <c r="B8" t="s">
        <v>112</v>
      </c>
      <c r="C8">
        <v>23.9</v>
      </c>
      <c r="D8">
        <v>24.25</v>
      </c>
      <c r="E8">
        <v>23.9</v>
      </c>
      <c r="F8">
        <v>23.9</v>
      </c>
      <c r="G8">
        <v>24.05</v>
      </c>
      <c r="H8">
        <v>24.05</v>
      </c>
      <c r="I8">
        <v>24.02</v>
      </c>
      <c r="J8">
        <v>27.8</v>
      </c>
      <c r="K8">
        <v>16.2</v>
      </c>
      <c r="L8" s="65">
        <v>105000</v>
      </c>
      <c r="M8" s="72">
        <v>2522250</v>
      </c>
      <c r="N8">
        <v>14</v>
      </c>
    </row>
    <row r="9" spans="1:14" x14ac:dyDescent="0.25">
      <c r="A9" s="71">
        <v>45789</v>
      </c>
      <c r="B9" t="s">
        <v>112</v>
      </c>
      <c r="C9">
        <v>24</v>
      </c>
      <c r="D9">
        <v>24.3</v>
      </c>
      <c r="E9">
        <v>23.7</v>
      </c>
      <c r="F9">
        <v>23.8</v>
      </c>
      <c r="G9">
        <v>23.9</v>
      </c>
      <c r="H9">
        <v>23.9</v>
      </c>
      <c r="I9">
        <v>24.13</v>
      </c>
      <c r="J9">
        <v>27.8</v>
      </c>
      <c r="K9">
        <v>16.2</v>
      </c>
      <c r="L9" s="65">
        <v>320000</v>
      </c>
      <c r="M9" s="72">
        <v>7720250</v>
      </c>
      <c r="N9">
        <v>33</v>
      </c>
    </row>
    <row r="10" spans="1:14" x14ac:dyDescent="0.25">
      <c r="A10" s="71">
        <v>45786</v>
      </c>
      <c r="B10" t="s">
        <v>112</v>
      </c>
      <c r="C10">
        <v>23</v>
      </c>
      <c r="D10">
        <v>24</v>
      </c>
      <c r="E10">
        <v>22</v>
      </c>
      <c r="F10">
        <v>23.3</v>
      </c>
      <c r="G10">
        <v>24</v>
      </c>
      <c r="H10">
        <v>23.8</v>
      </c>
      <c r="I10">
        <v>23.29</v>
      </c>
      <c r="J10">
        <v>27.8</v>
      </c>
      <c r="K10">
        <v>16.2</v>
      </c>
      <c r="L10" s="65">
        <v>315000</v>
      </c>
      <c r="M10" s="72">
        <v>7336500</v>
      </c>
      <c r="N10">
        <v>41</v>
      </c>
    </row>
    <row r="11" spans="1:14" x14ac:dyDescent="0.25">
      <c r="A11" s="71">
        <v>45785</v>
      </c>
      <c r="B11" t="s">
        <v>112</v>
      </c>
      <c r="C11">
        <v>23.2</v>
      </c>
      <c r="D11">
        <v>23.35</v>
      </c>
      <c r="E11">
        <v>23.1</v>
      </c>
      <c r="F11">
        <v>23</v>
      </c>
      <c r="G11">
        <v>23.35</v>
      </c>
      <c r="H11">
        <v>23.3</v>
      </c>
      <c r="I11">
        <v>23.25</v>
      </c>
      <c r="J11">
        <v>27.8</v>
      </c>
      <c r="K11">
        <v>16.2</v>
      </c>
      <c r="L11" s="65">
        <v>110000</v>
      </c>
      <c r="M11" s="72">
        <v>2557000</v>
      </c>
      <c r="N11">
        <v>16</v>
      </c>
    </row>
    <row r="12" spans="1:14" x14ac:dyDescent="0.25">
      <c r="A12" s="71">
        <v>45784</v>
      </c>
      <c r="B12" t="s">
        <v>112</v>
      </c>
      <c r="C12">
        <v>22.9</v>
      </c>
      <c r="D12">
        <v>23.05</v>
      </c>
      <c r="E12">
        <v>22.9</v>
      </c>
      <c r="F12">
        <v>22.95</v>
      </c>
      <c r="G12">
        <v>23</v>
      </c>
      <c r="H12">
        <v>23</v>
      </c>
      <c r="I12">
        <v>22.98</v>
      </c>
      <c r="J12">
        <v>27.8</v>
      </c>
      <c r="K12">
        <v>16.2</v>
      </c>
      <c r="L12" s="65">
        <v>175000</v>
      </c>
      <c r="M12" s="72">
        <v>4022250</v>
      </c>
      <c r="N12">
        <v>25</v>
      </c>
    </row>
    <row r="13" spans="1:14" x14ac:dyDescent="0.25">
      <c r="A13" s="71">
        <v>45783</v>
      </c>
      <c r="B13" t="s">
        <v>112</v>
      </c>
      <c r="C13">
        <v>22.85</v>
      </c>
      <c r="D13">
        <v>23.2</v>
      </c>
      <c r="E13">
        <v>22.8</v>
      </c>
      <c r="F13">
        <v>22.85</v>
      </c>
      <c r="G13">
        <v>22.8</v>
      </c>
      <c r="H13">
        <v>22.95</v>
      </c>
      <c r="I13">
        <v>22.97</v>
      </c>
      <c r="J13">
        <v>27.8</v>
      </c>
      <c r="K13">
        <v>16.2</v>
      </c>
      <c r="L13" s="65">
        <v>125000</v>
      </c>
      <c r="M13" s="72">
        <v>2871250</v>
      </c>
      <c r="N13">
        <v>15</v>
      </c>
    </row>
    <row r="14" spans="1:14" x14ac:dyDescent="0.25">
      <c r="A14" s="71">
        <v>45782</v>
      </c>
      <c r="B14" t="s">
        <v>112</v>
      </c>
      <c r="C14">
        <v>22.85</v>
      </c>
      <c r="D14">
        <v>22.95</v>
      </c>
      <c r="E14">
        <v>22.65</v>
      </c>
      <c r="F14">
        <v>22.85</v>
      </c>
      <c r="G14">
        <v>22.95</v>
      </c>
      <c r="H14">
        <v>22.85</v>
      </c>
      <c r="I14">
        <v>22.78</v>
      </c>
      <c r="J14">
        <v>27.8</v>
      </c>
      <c r="K14">
        <v>16.2</v>
      </c>
      <c r="L14" s="65">
        <v>85000</v>
      </c>
      <c r="M14" s="72">
        <v>1936250</v>
      </c>
      <c r="N14">
        <v>10</v>
      </c>
    </row>
    <row r="15" spans="1:14" x14ac:dyDescent="0.25">
      <c r="A15" s="71">
        <v>45779</v>
      </c>
      <c r="B15" t="s">
        <v>112</v>
      </c>
      <c r="C15">
        <v>23</v>
      </c>
      <c r="D15">
        <v>23.15</v>
      </c>
      <c r="E15">
        <v>22.25</v>
      </c>
      <c r="F15">
        <v>22.75</v>
      </c>
      <c r="G15">
        <v>22.9</v>
      </c>
      <c r="H15">
        <v>22.85</v>
      </c>
      <c r="I15">
        <v>22.93</v>
      </c>
      <c r="J15">
        <v>27.8</v>
      </c>
      <c r="K15">
        <v>16.2</v>
      </c>
      <c r="L15" s="65">
        <v>385000</v>
      </c>
      <c r="M15" s="72">
        <v>8828250</v>
      </c>
      <c r="N15">
        <v>30</v>
      </c>
    </row>
    <row r="16" spans="1:14" x14ac:dyDescent="0.25">
      <c r="A16" s="71">
        <v>45777</v>
      </c>
      <c r="B16" t="s">
        <v>112</v>
      </c>
      <c r="C16">
        <v>23.2</v>
      </c>
      <c r="D16">
        <v>23.3</v>
      </c>
      <c r="E16">
        <v>22.6</v>
      </c>
      <c r="F16">
        <v>23.1</v>
      </c>
      <c r="G16">
        <v>22.8</v>
      </c>
      <c r="H16">
        <v>22.75</v>
      </c>
      <c r="I16">
        <v>23</v>
      </c>
      <c r="J16">
        <v>27.8</v>
      </c>
      <c r="K16">
        <v>16.2</v>
      </c>
      <c r="L16" s="65">
        <v>390000</v>
      </c>
      <c r="M16" s="72">
        <v>8969250</v>
      </c>
      <c r="N16">
        <v>41</v>
      </c>
    </row>
    <row r="17" spans="1:14" x14ac:dyDescent="0.25">
      <c r="A17" s="71">
        <v>45776</v>
      </c>
      <c r="B17" t="s">
        <v>112</v>
      </c>
      <c r="C17">
        <v>22.5</v>
      </c>
      <c r="D17">
        <v>23.5</v>
      </c>
      <c r="E17">
        <v>22.4</v>
      </c>
      <c r="F17">
        <v>22.1</v>
      </c>
      <c r="G17">
        <v>23.1</v>
      </c>
      <c r="H17">
        <v>23.1</v>
      </c>
      <c r="I17">
        <v>22.77</v>
      </c>
      <c r="J17">
        <v>27.8</v>
      </c>
      <c r="K17">
        <v>16.2</v>
      </c>
      <c r="L17" s="65">
        <v>330000</v>
      </c>
      <c r="M17" s="72">
        <v>7513000</v>
      </c>
      <c r="N17">
        <v>42</v>
      </c>
    </row>
    <row r="18" spans="1:14" x14ac:dyDescent="0.25">
      <c r="A18" s="71">
        <v>45775</v>
      </c>
      <c r="B18" t="s">
        <v>112</v>
      </c>
      <c r="C18">
        <v>22</v>
      </c>
      <c r="D18">
        <v>22.15</v>
      </c>
      <c r="E18">
        <v>22</v>
      </c>
      <c r="F18">
        <v>21.95</v>
      </c>
      <c r="G18">
        <v>22.1</v>
      </c>
      <c r="H18">
        <v>22.1</v>
      </c>
      <c r="I18">
        <v>22.1</v>
      </c>
      <c r="J18">
        <v>27.8</v>
      </c>
      <c r="K18">
        <v>16.2</v>
      </c>
      <c r="L18" s="65">
        <v>250000</v>
      </c>
      <c r="M18" s="72">
        <v>5525000</v>
      </c>
      <c r="N18">
        <v>15</v>
      </c>
    </row>
    <row r="19" spans="1:14" x14ac:dyDescent="0.25">
      <c r="A19" s="71">
        <v>45772</v>
      </c>
      <c r="B19" t="s">
        <v>112</v>
      </c>
      <c r="C19">
        <v>23.2</v>
      </c>
      <c r="D19">
        <v>23.2</v>
      </c>
      <c r="E19">
        <v>21.95</v>
      </c>
      <c r="F19">
        <v>23.5</v>
      </c>
      <c r="G19">
        <v>21.95</v>
      </c>
      <c r="H19">
        <v>21.95</v>
      </c>
      <c r="I19">
        <v>22.22</v>
      </c>
      <c r="J19">
        <v>27.8</v>
      </c>
      <c r="K19">
        <v>16.2</v>
      </c>
      <c r="L19" s="65">
        <v>450000</v>
      </c>
      <c r="M19" s="72">
        <v>9999500</v>
      </c>
      <c r="N19">
        <v>36</v>
      </c>
    </row>
    <row r="20" spans="1:14" x14ac:dyDescent="0.25">
      <c r="A20" s="71">
        <v>45771</v>
      </c>
      <c r="B20" t="s">
        <v>112</v>
      </c>
      <c r="C20">
        <v>23.15</v>
      </c>
      <c r="D20">
        <v>23.6</v>
      </c>
      <c r="E20">
        <v>23.15</v>
      </c>
      <c r="F20">
        <v>23.05</v>
      </c>
      <c r="G20">
        <v>23.5</v>
      </c>
      <c r="H20">
        <v>23.5</v>
      </c>
      <c r="I20">
        <v>23.49</v>
      </c>
      <c r="J20">
        <v>27.8</v>
      </c>
      <c r="K20">
        <v>16.2</v>
      </c>
      <c r="L20" s="65">
        <v>440000</v>
      </c>
      <c r="M20" s="72">
        <v>10337000</v>
      </c>
      <c r="N20">
        <v>23</v>
      </c>
    </row>
    <row r="21" spans="1:14" x14ac:dyDescent="0.25">
      <c r="A21" s="71">
        <v>45770</v>
      </c>
      <c r="B21" t="s">
        <v>112</v>
      </c>
      <c r="C21">
        <v>22.5</v>
      </c>
      <c r="D21">
        <v>23.2</v>
      </c>
      <c r="E21">
        <v>22.3</v>
      </c>
      <c r="F21">
        <v>22.85</v>
      </c>
      <c r="G21">
        <v>23.2</v>
      </c>
      <c r="H21">
        <v>23.05</v>
      </c>
      <c r="I21">
        <v>22.86</v>
      </c>
      <c r="J21">
        <v>27.8</v>
      </c>
      <c r="K21">
        <v>16.2</v>
      </c>
      <c r="L21" s="65">
        <v>210000</v>
      </c>
      <c r="M21" s="72">
        <v>4800500</v>
      </c>
      <c r="N21">
        <v>21</v>
      </c>
    </row>
    <row r="22" spans="1:14" x14ac:dyDescent="0.25">
      <c r="A22" s="71">
        <v>45769</v>
      </c>
      <c r="B22" t="s">
        <v>112</v>
      </c>
      <c r="C22">
        <v>22.7</v>
      </c>
      <c r="D22">
        <v>23</v>
      </c>
      <c r="E22">
        <v>22.35</v>
      </c>
      <c r="F22">
        <v>22</v>
      </c>
      <c r="G22">
        <v>22.9</v>
      </c>
      <c r="H22">
        <v>22.85</v>
      </c>
      <c r="I22">
        <v>22.51</v>
      </c>
      <c r="J22">
        <v>27.8</v>
      </c>
      <c r="K22">
        <v>16.2</v>
      </c>
      <c r="L22" s="65">
        <v>870000</v>
      </c>
      <c r="M22" s="72">
        <v>19580000</v>
      </c>
      <c r="N22">
        <v>47</v>
      </c>
    </row>
    <row r="23" spans="1:14" x14ac:dyDescent="0.25">
      <c r="A23" s="71">
        <v>45768</v>
      </c>
      <c r="B23" t="s">
        <v>112</v>
      </c>
      <c r="C23">
        <v>21.7</v>
      </c>
      <c r="D23">
        <v>22</v>
      </c>
      <c r="E23">
        <v>21.5</v>
      </c>
      <c r="F23">
        <v>21.6</v>
      </c>
      <c r="G23">
        <v>22</v>
      </c>
      <c r="H23">
        <v>22</v>
      </c>
      <c r="I23">
        <v>21.96</v>
      </c>
      <c r="J23">
        <v>27.8</v>
      </c>
      <c r="K23">
        <v>16.2</v>
      </c>
      <c r="L23" s="65">
        <v>780000</v>
      </c>
      <c r="M23" s="72">
        <v>17126500</v>
      </c>
      <c r="N23">
        <v>21</v>
      </c>
    </row>
    <row r="24" spans="1:14" x14ac:dyDescent="0.25">
      <c r="A24" s="71">
        <v>45764</v>
      </c>
      <c r="B24" t="s">
        <v>112</v>
      </c>
      <c r="C24">
        <v>21.85</v>
      </c>
      <c r="D24">
        <v>22</v>
      </c>
      <c r="E24">
        <v>21.6</v>
      </c>
      <c r="F24">
        <v>22</v>
      </c>
      <c r="G24">
        <v>21.6</v>
      </c>
      <c r="H24">
        <v>21.6</v>
      </c>
      <c r="I24">
        <v>21.73</v>
      </c>
      <c r="J24">
        <v>27.8</v>
      </c>
      <c r="K24">
        <v>16.2</v>
      </c>
      <c r="L24" s="65">
        <v>50000</v>
      </c>
      <c r="M24" s="72">
        <v>1086500</v>
      </c>
      <c r="N24">
        <v>5</v>
      </c>
    </row>
    <row r="25" spans="1:14" x14ac:dyDescent="0.25">
      <c r="A25" s="71">
        <v>45763</v>
      </c>
      <c r="B25" t="s">
        <v>112</v>
      </c>
      <c r="C25">
        <v>22</v>
      </c>
      <c r="D25">
        <v>22</v>
      </c>
      <c r="E25">
        <v>22</v>
      </c>
      <c r="F25">
        <v>21.7</v>
      </c>
      <c r="G25">
        <v>22</v>
      </c>
      <c r="H25">
        <v>22</v>
      </c>
      <c r="I25">
        <v>22</v>
      </c>
      <c r="J25">
        <v>27.8</v>
      </c>
      <c r="K25">
        <v>16.2</v>
      </c>
      <c r="L25" s="65">
        <v>30000</v>
      </c>
      <c r="M25" s="72">
        <v>660000</v>
      </c>
      <c r="N25">
        <v>3</v>
      </c>
    </row>
    <row r="26" spans="1:14" x14ac:dyDescent="0.25">
      <c r="A26" s="71">
        <v>45762</v>
      </c>
      <c r="B26" t="s">
        <v>112</v>
      </c>
      <c r="C26">
        <v>21.85</v>
      </c>
      <c r="D26">
        <v>22.5</v>
      </c>
      <c r="E26">
        <v>21.7</v>
      </c>
      <c r="F26">
        <v>21.85</v>
      </c>
      <c r="G26">
        <v>21.7</v>
      </c>
      <c r="H26">
        <v>21.7</v>
      </c>
      <c r="I26">
        <v>21.97</v>
      </c>
      <c r="J26">
        <v>27.8</v>
      </c>
      <c r="K26">
        <v>16.2</v>
      </c>
      <c r="L26" s="65">
        <v>120000</v>
      </c>
      <c r="M26" s="72">
        <v>2636500</v>
      </c>
      <c r="N26">
        <v>12</v>
      </c>
    </row>
    <row r="27" spans="1:14" x14ac:dyDescent="0.25">
      <c r="A27" s="71">
        <v>45758</v>
      </c>
      <c r="B27" t="s">
        <v>112</v>
      </c>
      <c r="C27">
        <v>21.85</v>
      </c>
      <c r="D27">
        <v>22.4</v>
      </c>
      <c r="E27">
        <v>21.85</v>
      </c>
      <c r="F27">
        <v>21.5</v>
      </c>
      <c r="G27">
        <v>21.85</v>
      </c>
      <c r="H27">
        <v>21.85</v>
      </c>
      <c r="I27">
        <v>22.06</v>
      </c>
      <c r="J27">
        <v>27.8</v>
      </c>
      <c r="K27">
        <v>16.2</v>
      </c>
      <c r="L27" s="65">
        <v>50000</v>
      </c>
      <c r="M27" s="72">
        <v>1103000</v>
      </c>
      <c r="N27">
        <v>5</v>
      </c>
    </row>
    <row r="28" spans="1:14" x14ac:dyDescent="0.25">
      <c r="A28" s="71">
        <v>45756</v>
      </c>
      <c r="B28" t="s">
        <v>112</v>
      </c>
      <c r="C28">
        <v>21.1</v>
      </c>
      <c r="D28">
        <v>21.85</v>
      </c>
      <c r="E28">
        <v>21.1</v>
      </c>
      <c r="F28">
        <v>21.15</v>
      </c>
      <c r="G28">
        <v>21.85</v>
      </c>
      <c r="H28">
        <v>21.5</v>
      </c>
      <c r="I28">
        <v>21.45</v>
      </c>
      <c r="J28">
        <v>27.8</v>
      </c>
      <c r="K28">
        <v>16.2</v>
      </c>
      <c r="L28" s="65">
        <v>60000</v>
      </c>
      <c r="M28" s="72">
        <v>1287000</v>
      </c>
      <c r="N28">
        <v>4</v>
      </c>
    </row>
    <row r="29" spans="1:14" x14ac:dyDescent="0.25">
      <c r="A29" s="71">
        <v>45755</v>
      </c>
      <c r="B29" t="s">
        <v>112</v>
      </c>
      <c r="C29">
        <v>21.1</v>
      </c>
      <c r="D29">
        <v>22</v>
      </c>
      <c r="E29">
        <v>20.6</v>
      </c>
      <c r="F29">
        <v>21.1</v>
      </c>
      <c r="G29">
        <v>20.75</v>
      </c>
      <c r="H29">
        <v>21.15</v>
      </c>
      <c r="I29">
        <v>21.16</v>
      </c>
      <c r="J29">
        <v>27.8</v>
      </c>
      <c r="K29">
        <v>16.2</v>
      </c>
      <c r="L29" s="65">
        <v>160000</v>
      </c>
      <c r="M29" s="72">
        <v>3386000</v>
      </c>
      <c r="N29">
        <v>16</v>
      </c>
    </row>
    <row r="30" spans="1:14" x14ac:dyDescent="0.25">
      <c r="A30" s="71">
        <v>45754</v>
      </c>
      <c r="B30" t="s">
        <v>112</v>
      </c>
      <c r="C30">
        <v>20.3</v>
      </c>
      <c r="D30">
        <v>21.7</v>
      </c>
      <c r="E30">
        <v>20</v>
      </c>
      <c r="F30">
        <v>21.6</v>
      </c>
      <c r="G30">
        <v>21.7</v>
      </c>
      <c r="H30">
        <v>21.1</v>
      </c>
      <c r="I30">
        <v>20.49</v>
      </c>
      <c r="J30">
        <v>27.8</v>
      </c>
      <c r="K30">
        <v>16.2</v>
      </c>
      <c r="L30" s="65">
        <v>610000</v>
      </c>
      <c r="M30" s="72">
        <v>12501000</v>
      </c>
      <c r="N30">
        <v>46</v>
      </c>
    </row>
    <row r="31" spans="1:14" x14ac:dyDescent="0.25">
      <c r="A31" s="71">
        <v>45751</v>
      </c>
      <c r="B31" t="s">
        <v>112</v>
      </c>
      <c r="C31">
        <v>21.75</v>
      </c>
      <c r="D31">
        <v>21.75</v>
      </c>
      <c r="E31">
        <v>21.3</v>
      </c>
      <c r="F31">
        <v>21.75</v>
      </c>
      <c r="G31">
        <v>21.75</v>
      </c>
      <c r="H31">
        <v>21.6</v>
      </c>
      <c r="I31">
        <v>21.54</v>
      </c>
      <c r="J31">
        <v>27.8</v>
      </c>
      <c r="K31">
        <v>16.2</v>
      </c>
      <c r="L31" s="65">
        <v>110000</v>
      </c>
      <c r="M31" s="72">
        <v>2369000</v>
      </c>
      <c r="N31">
        <v>11</v>
      </c>
    </row>
    <row r="32" spans="1:14" x14ac:dyDescent="0.25">
      <c r="A32" s="71">
        <v>45750</v>
      </c>
      <c r="B32" t="s">
        <v>112</v>
      </c>
      <c r="C32">
        <v>21.8</v>
      </c>
      <c r="D32">
        <v>21.8</v>
      </c>
      <c r="E32">
        <v>21.75</v>
      </c>
      <c r="F32">
        <v>21.8</v>
      </c>
      <c r="G32">
        <v>21.75</v>
      </c>
      <c r="H32">
        <v>21.75</v>
      </c>
      <c r="I32">
        <v>21.78</v>
      </c>
      <c r="J32">
        <v>27.8</v>
      </c>
      <c r="K32">
        <v>16.2</v>
      </c>
      <c r="L32" s="65">
        <v>20000</v>
      </c>
      <c r="M32" s="72">
        <v>435500</v>
      </c>
      <c r="N32">
        <v>2</v>
      </c>
    </row>
    <row r="33" spans="1:14" x14ac:dyDescent="0.25">
      <c r="A33" s="71">
        <v>45749</v>
      </c>
      <c r="B33" t="s">
        <v>112</v>
      </c>
      <c r="C33">
        <v>21.7</v>
      </c>
      <c r="D33">
        <v>21.95</v>
      </c>
      <c r="E33">
        <v>21.6</v>
      </c>
      <c r="F33">
        <v>21.7</v>
      </c>
      <c r="G33">
        <v>21.8</v>
      </c>
      <c r="H33">
        <v>21.8</v>
      </c>
      <c r="I33">
        <v>21.76</v>
      </c>
      <c r="J33">
        <v>27.8</v>
      </c>
      <c r="K33">
        <v>16.2</v>
      </c>
      <c r="L33" s="65">
        <v>160000</v>
      </c>
      <c r="M33" s="72">
        <v>3481500</v>
      </c>
      <c r="N33">
        <v>16</v>
      </c>
    </row>
    <row r="34" spans="1:14" x14ac:dyDescent="0.25">
      <c r="A34" s="71">
        <v>45748</v>
      </c>
      <c r="B34" t="s">
        <v>112</v>
      </c>
      <c r="C34">
        <v>21.8</v>
      </c>
      <c r="D34">
        <v>21.8</v>
      </c>
      <c r="E34">
        <v>21.7</v>
      </c>
      <c r="F34">
        <v>21.75</v>
      </c>
      <c r="G34">
        <v>21.7</v>
      </c>
      <c r="H34">
        <v>21.7</v>
      </c>
      <c r="I34">
        <v>21.73</v>
      </c>
      <c r="J34">
        <v>27.8</v>
      </c>
      <c r="K34">
        <v>16.2</v>
      </c>
      <c r="L34" s="65">
        <v>50000</v>
      </c>
      <c r="M34" s="72">
        <v>1086500</v>
      </c>
      <c r="N34">
        <v>5</v>
      </c>
    </row>
    <row r="35" spans="1:14" x14ac:dyDescent="0.25">
      <c r="A35" s="71">
        <v>45744</v>
      </c>
      <c r="B35" t="s">
        <v>112</v>
      </c>
      <c r="C35">
        <v>21.6</v>
      </c>
      <c r="D35">
        <v>21.95</v>
      </c>
      <c r="E35">
        <v>21.25</v>
      </c>
      <c r="F35">
        <v>21.6</v>
      </c>
      <c r="G35">
        <v>21.6</v>
      </c>
      <c r="H35">
        <v>21.75</v>
      </c>
      <c r="I35">
        <v>21.62</v>
      </c>
      <c r="J35">
        <v>27.8</v>
      </c>
      <c r="K35">
        <v>16.2</v>
      </c>
      <c r="L35" s="65">
        <v>280000</v>
      </c>
      <c r="M35" s="72">
        <v>6053000</v>
      </c>
      <c r="N35">
        <v>28</v>
      </c>
    </row>
    <row r="36" spans="1:14" x14ac:dyDescent="0.25">
      <c r="A36" s="71">
        <v>45743</v>
      </c>
      <c r="B36" t="s">
        <v>112</v>
      </c>
      <c r="C36">
        <v>21.95</v>
      </c>
      <c r="D36">
        <v>22.2</v>
      </c>
      <c r="E36">
        <v>21.5</v>
      </c>
      <c r="F36">
        <v>21.95</v>
      </c>
      <c r="G36">
        <v>21.6</v>
      </c>
      <c r="H36">
        <v>21.6</v>
      </c>
      <c r="I36">
        <v>21.77</v>
      </c>
      <c r="J36">
        <v>27.8</v>
      </c>
      <c r="K36">
        <v>16.2</v>
      </c>
      <c r="L36" s="65">
        <v>190000</v>
      </c>
      <c r="M36" s="72">
        <v>4136500</v>
      </c>
      <c r="N36">
        <v>15</v>
      </c>
    </row>
    <row r="37" spans="1:14" x14ac:dyDescent="0.25">
      <c r="A37" s="71">
        <v>45742</v>
      </c>
      <c r="B37" t="s">
        <v>112</v>
      </c>
      <c r="C37">
        <v>23.05</v>
      </c>
      <c r="D37">
        <v>25.4</v>
      </c>
      <c r="E37">
        <v>21.9</v>
      </c>
      <c r="F37">
        <v>22.15</v>
      </c>
      <c r="G37">
        <v>21.9</v>
      </c>
      <c r="H37">
        <v>21.95</v>
      </c>
      <c r="I37">
        <v>24.38</v>
      </c>
      <c r="J37">
        <v>27.8</v>
      </c>
      <c r="K37">
        <v>16.2</v>
      </c>
      <c r="L37" s="65">
        <v>1770000</v>
      </c>
      <c r="M37" s="72">
        <v>43153000</v>
      </c>
      <c r="N37">
        <v>138</v>
      </c>
    </row>
    <row r="38" spans="1:14" x14ac:dyDescent="0.25">
      <c r="A38" s="71">
        <v>45741</v>
      </c>
      <c r="B38" t="s">
        <v>112</v>
      </c>
      <c r="C38">
        <v>22.7</v>
      </c>
      <c r="D38">
        <v>23.75</v>
      </c>
      <c r="E38">
        <v>22</v>
      </c>
      <c r="F38">
        <v>22.4</v>
      </c>
      <c r="G38">
        <v>22.5</v>
      </c>
      <c r="H38">
        <v>22.15</v>
      </c>
      <c r="I38">
        <v>22.45</v>
      </c>
      <c r="J38">
        <v>27.8</v>
      </c>
      <c r="K38">
        <v>16.2</v>
      </c>
      <c r="L38" s="65">
        <v>350000</v>
      </c>
      <c r="M38" s="72">
        <v>7856500</v>
      </c>
      <c r="N38">
        <v>35</v>
      </c>
    </row>
    <row r="39" spans="1:14" x14ac:dyDescent="0.25">
      <c r="A39" s="71">
        <v>45740</v>
      </c>
      <c r="B39" t="s">
        <v>112</v>
      </c>
      <c r="C39">
        <v>22.4</v>
      </c>
      <c r="D39">
        <v>22.95</v>
      </c>
      <c r="E39">
        <v>22.3</v>
      </c>
      <c r="F39">
        <v>22.4</v>
      </c>
      <c r="G39">
        <v>22.4</v>
      </c>
      <c r="H39">
        <v>22.4</v>
      </c>
      <c r="I39">
        <v>22.49</v>
      </c>
      <c r="J39">
        <v>27.8</v>
      </c>
      <c r="K39">
        <v>16.2</v>
      </c>
      <c r="L39" s="65">
        <v>50000</v>
      </c>
      <c r="M39" s="72">
        <v>1124500</v>
      </c>
      <c r="N39">
        <v>5</v>
      </c>
    </row>
    <row r="40" spans="1:14" x14ac:dyDescent="0.25">
      <c r="A40" s="71">
        <v>45737</v>
      </c>
      <c r="B40" t="s">
        <v>112</v>
      </c>
      <c r="C40">
        <v>22.1</v>
      </c>
      <c r="D40">
        <v>22.8</v>
      </c>
      <c r="E40">
        <v>22.1</v>
      </c>
      <c r="F40">
        <v>22.85</v>
      </c>
      <c r="G40">
        <v>22.2</v>
      </c>
      <c r="H40">
        <v>22.4</v>
      </c>
      <c r="I40">
        <v>22.44</v>
      </c>
      <c r="J40">
        <v>27.8</v>
      </c>
      <c r="K40">
        <v>16.2</v>
      </c>
      <c r="L40" s="65">
        <v>120000</v>
      </c>
      <c r="M40" s="72">
        <v>2692500</v>
      </c>
      <c r="N40">
        <v>12</v>
      </c>
    </row>
    <row r="41" spans="1:14" x14ac:dyDescent="0.25">
      <c r="A41" s="71">
        <v>45736</v>
      </c>
      <c r="B41" t="s">
        <v>112</v>
      </c>
      <c r="C41">
        <v>23.7</v>
      </c>
      <c r="D41">
        <v>23.7</v>
      </c>
      <c r="E41">
        <v>22.7</v>
      </c>
      <c r="F41">
        <v>23</v>
      </c>
      <c r="G41">
        <v>22.95</v>
      </c>
      <c r="H41">
        <v>22.85</v>
      </c>
      <c r="I41">
        <v>23</v>
      </c>
      <c r="J41">
        <v>27.8</v>
      </c>
      <c r="K41">
        <v>16.2</v>
      </c>
      <c r="L41" s="65">
        <v>90000</v>
      </c>
      <c r="M41" s="72">
        <v>2070000</v>
      </c>
      <c r="N41">
        <v>9</v>
      </c>
    </row>
    <row r="42" spans="1:14" x14ac:dyDescent="0.25">
      <c r="A42" s="71">
        <v>45735</v>
      </c>
      <c r="B42" t="s">
        <v>112</v>
      </c>
      <c r="C42">
        <v>23</v>
      </c>
      <c r="D42">
        <v>23.5</v>
      </c>
      <c r="E42">
        <v>23</v>
      </c>
      <c r="F42">
        <v>23</v>
      </c>
      <c r="G42">
        <v>23</v>
      </c>
      <c r="H42">
        <v>23</v>
      </c>
      <c r="I42">
        <v>23.18</v>
      </c>
      <c r="J42">
        <v>27.8</v>
      </c>
      <c r="K42">
        <v>16.2</v>
      </c>
      <c r="L42" s="65">
        <v>100000</v>
      </c>
      <c r="M42" s="72">
        <v>2318000</v>
      </c>
      <c r="N42">
        <v>10</v>
      </c>
    </row>
    <row r="43" spans="1:14" x14ac:dyDescent="0.25">
      <c r="A43" s="71">
        <v>45734</v>
      </c>
      <c r="B43" t="s">
        <v>112</v>
      </c>
      <c r="C43">
        <v>23</v>
      </c>
      <c r="D43">
        <v>23</v>
      </c>
      <c r="E43">
        <v>23</v>
      </c>
      <c r="F43">
        <v>22.65</v>
      </c>
      <c r="G43">
        <v>23</v>
      </c>
      <c r="H43">
        <v>23</v>
      </c>
      <c r="I43">
        <v>23</v>
      </c>
      <c r="J43">
        <v>27.8</v>
      </c>
      <c r="K43">
        <v>16.2</v>
      </c>
      <c r="L43" s="65">
        <v>10000</v>
      </c>
      <c r="M43" s="72">
        <v>230000</v>
      </c>
      <c r="N43">
        <v>1</v>
      </c>
    </row>
    <row r="44" spans="1:14" x14ac:dyDescent="0.25">
      <c r="A44" s="71">
        <v>45733</v>
      </c>
      <c r="B44" t="s">
        <v>112</v>
      </c>
      <c r="C44">
        <v>22.5</v>
      </c>
      <c r="D44">
        <v>23.1</v>
      </c>
      <c r="E44">
        <v>22.5</v>
      </c>
      <c r="F44">
        <v>22.9</v>
      </c>
      <c r="G44">
        <v>22.6</v>
      </c>
      <c r="H44">
        <v>22.65</v>
      </c>
      <c r="I44">
        <v>22.89</v>
      </c>
      <c r="J44">
        <v>27.8</v>
      </c>
      <c r="K44">
        <v>16.2</v>
      </c>
      <c r="L44" s="65">
        <v>150000</v>
      </c>
      <c r="M44" s="72">
        <v>3433500</v>
      </c>
      <c r="N44">
        <v>14</v>
      </c>
    </row>
    <row r="45" spans="1:14" x14ac:dyDescent="0.25">
      <c r="A45" s="71">
        <v>45729</v>
      </c>
      <c r="B45" t="s">
        <v>112</v>
      </c>
      <c r="C45">
        <v>23.55</v>
      </c>
      <c r="D45">
        <v>23.6</v>
      </c>
      <c r="E45">
        <v>22.9</v>
      </c>
      <c r="F45">
        <v>23.55</v>
      </c>
      <c r="G45">
        <v>22.9</v>
      </c>
      <c r="H45">
        <v>22.9</v>
      </c>
      <c r="I45">
        <v>23.26</v>
      </c>
      <c r="J45">
        <v>27.8</v>
      </c>
      <c r="K45">
        <v>16.2</v>
      </c>
      <c r="L45" s="65">
        <v>40000</v>
      </c>
      <c r="M45" s="72">
        <v>930500</v>
      </c>
      <c r="N45">
        <v>4</v>
      </c>
    </row>
    <row r="46" spans="1:14" x14ac:dyDescent="0.25">
      <c r="A46" s="71">
        <v>45728</v>
      </c>
      <c r="B46" t="s">
        <v>112</v>
      </c>
      <c r="C46">
        <v>22.8</v>
      </c>
      <c r="D46">
        <v>23.75</v>
      </c>
      <c r="E46">
        <v>22.25</v>
      </c>
      <c r="F46">
        <v>23</v>
      </c>
      <c r="G46">
        <v>23.75</v>
      </c>
      <c r="H46">
        <v>23.55</v>
      </c>
      <c r="I46">
        <v>23.05</v>
      </c>
      <c r="J46">
        <v>27.8</v>
      </c>
      <c r="K46">
        <v>16.2</v>
      </c>
      <c r="L46" s="65">
        <v>230000</v>
      </c>
      <c r="M46" s="72">
        <v>5302000</v>
      </c>
      <c r="N46">
        <v>15</v>
      </c>
    </row>
    <row r="47" spans="1:14" x14ac:dyDescent="0.25">
      <c r="A47" s="71">
        <v>45727</v>
      </c>
      <c r="B47" t="s">
        <v>112</v>
      </c>
      <c r="C47">
        <v>23</v>
      </c>
      <c r="D47">
        <v>23</v>
      </c>
      <c r="E47">
        <v>23</v>
      </c>
      <c r="F47">
        <v>22.85</v>
      </c>
      <c r="G47">
        <v>23</v>
      </c>
      <c r="H47">
        <v>23</v>
      </c>
      <c r="I47">
        <v>23</v>
      </c>
      <c r="J47">
        <v>27.8</v>
      </c>
      <c r="K47">
        <v>16.2</v>
      </c>
      <c r="L47" s="65">
        <v>60000</v>
      </c>
      <c r="M47" s="72">
        <v>1380000</v>
      </c>
      <c r="N47">
        <v>2</v>
      </c>
    </row>
    <row r="48" spans="1:14" x14ac:dyDescent="0.25">
      <c r="A48" s="71">
        <v>45726</v>
      </c>
      <c r="B48" t="s">
        <v>112</v>
      </c>
      <c r="C48">
        <v>22.55</v>
      </c>
      <c r="D48">
        <v>23.05</v>
      </c>
      <c r="E48">
        <v>22.55</v>
      </c>
      <c r="F48">
        <v>22.65</v>
      </c>
      <c r="G48">
        <v>22.7</v>
      </c>
      <c r="H48">
        <v>22.85</v>
      </c>
      <c r="I48">
        <v>22.88</v>
      </c>
      <c r="J48">
        <v>27.8</v>
      </c>
      <c r="K48">
        <v>16.2</v>
      </c>
      <c r="L48" s="65">
        <v>130000</v>
      </c>
      <c r="M48" s="72">
        <v>2974500</v>
      </c>
      <c r="N48">
        <v>13</v>
      </c>
    </row>
    <row r="49" spans="1:14" x14ac:dyDescent="0.25">
      <c r="A49" s="71">
        <v>45723</v>
      </c>
      <c r="B49" t="s">
        <v>112</v>
      </c>
      <c r="C49">
        <v>22.65</v>
      </c>
      <c r="D49">
        <v>24</v>
      </c>
      <c r="E49">
        <v>22.45</v>
      </c>
      <c r="F49">
        <v>22.5</v>
      </c>
      <c r="G49">
        <v>22.5</v>
      </c>
      <c r="H49">
        <v>22.65</v>
      </c>
      <c r="I49">
        <v>23.17</v>
      </c>
      <c r="J49">
        <v>27.8</v>
      </c>
      <c r="K49">
        <v>16.2</v>
      </c>
      <c r="L49" s="65">
        <v>260000</v>
      </c>
      <c r="M49" s="72">
        <v>6025000</v>
      </c>
      <c r="N49">
        <v>25</v>
      </c>
    </row>
    <row r="50" spans="1:14" x14ac:dyDescent="0.25">
      <c r="A50" s="71">
        <v>45722</v>
      </c>
      <c r="B50" t="s">
        <v>112</v>
      </c>
      <c r="C50">
        <v>22.45</v>
      </c>
      <c r="D50">
        <v>22.6</v>
      </c>
      <c r="E50">
        <v>22.4</v>
      </c>
      <c r="F50">
        <v>22.55</v>
      </c>
      <c r="G50">
        <v>22.5</v>
      </c>
      <c r="H50">
        <v>22.5</v>
      </c>
      <c r="I50">
        <v>22.46</v>
      </c>
      <c r="J50">
        <v>27.8</v>
      </c>
      <c r="K50">
        <v>16.2</v>
      </c>
      <c r="L50" s="65">
        <v>70000</v>
      </c>
      <c r="M50" s="72">
        <v>1572500</v>
      </c>
      <c r="N50">
        <v>7</v>
      </c>
    </row>
    <row r="51" spans="1:14" x14ac:dyDescent="0.25">
      <c r="A51" s="71">
        <v>45721</v>
      </c>
      <c r="B51" t="s">
        <v>112</v>
      </c>
      <c r="C51">
        <v>22.5</v>
      </c>
      <c r="D51">
        <v>22.9</v>
      </c>
      <c r="E51">
        <v>22.5</v>
      </c>
      <c r="F51">
        <v>22.45</v>
      </c>
      <c r="G51">
        <v>22.55</v>
      </c>
      <c r="H51">
        <v>22.55</v>
      </c>
      <c r="I51">
        <v>22.64</v>
      </c>
      <c r="J51">
        <v>27.8</v>
      </c>
      <c r="K51">
        <v>16.2</v>
      </c>
      <c r="L51" s="65">
        <v>70000</v>
      </c>
      <c r="M51" s="72">
        <v>1585000</v>
      </c>
      <c r="N51">
        <v>7</v>
      </c>
    </row>
    <row r="52" spans="1:14" x14ac:dyDescent="0.25">
      <c r="A52" s="71">
        <v>45720</v>
      </c>
      <c r="B52" t="s">
        <v>112</v>
      </c>
      <c r="C52">
        <v>22.75</v>
      </c>
      <c r="D52">
        <v>22.95</v>
      </c>
      <c r="E52">
        <v>22</v>
      </c>
      <c r="F52">
        <v>22.8</v>
      </c>
      <c r="G52">
        <v>22.4</v>
      </c>
      <c r="H52">
        <v>22.45</v>
      </c>
      <c r="I52">
        <v>22.43</v>
      </c>
      <c r="J52">
        <v>27.8</v>
      </c>
      <c r="K52">
        <v>16.2</v>
      </c>
      <c r="L52" s="65">
        <v>130000</v>
      </c>
      <c r="M52" s="72">
        <v>2915500</v>
      </c>
      <c r="N52">
        <v>13</v>
      </c>
    </row>
    <row r="53" spans="1:14" x14ac:dyDescent="0.25">
      <c r="A53" s="71">
        <v>45719</v>
      </c>
      <c r="B53" t="s">
        <v>112</v>
      </c>
      <c r="C53">
        <v>22</v>
      </c>
      <c r="D53">
        <v>23.8</v>
      </c>
      <c r="E53">
        <v>21.6</v>
      </c>
      <c r="F53">
        <v>21.9</v>
      </c>
      <c r="G53">
        <v>22.2</v>
      </c>
      <c r="H53">
        <v>22.8</v>
      </c>
      <c r="I53">
        <v>22.25</v>
      </c>
      <c r="J53">
        <v>27.8</v>
      </c>
      <c r="K53">
        <v>16.2</v>
      </c>
      <c r="L53" s="65">
        <v>180000</v>
      </c>
      <c r="M53" s="72">
        <v>4005500</v>
      </c>
      <c r="N53">
        <v>18</v>
      </c>
    </row>
    <row r="54" spans="1:14" x14ac:dyDescent="0.25">
      <c r="A54" s="71">
        <v>45716</v>
      </c>
      <c r="B54" t="s">
        <v>112</v>
      </c>
      <c r="C54">
        <v>21.25</v>
      </c>
      <c r="D54">
        <v>22.95</v>
      </c>
      <c r="E54">
        <v>21.25</v>
      </c>
      <c r="F54">
        <v>23</v>
      </c>
      <c r="G54">
        <v>21.9</v>
      </c>
      <c r="H54">
        <v>21.9</v>
      </c>
      <c r="I54">
        <v>22.02</v>
      </c>
      <c r="J54">
        <v>27.8</v>
      </c>
      <c r="K54">
        <v>16.2</v>
      </c>
      <c r="L54" s="65">
        <v>90000</v>
      </c>
      <c r="M54" s="72">
        <v>1981500</v>
      </c>
      <c r="N54">
        <v>9</v>
      </c>
    </row>
    <row r="55" spans="1:14" x14ac:dyDescent="0.25">
      <c r="A55" s="71">
        <v>45715</v>
      </c>
      <c r="B55" t="s">
        <v>112</v>
      </c>
      <c r="C55">
        <v>23.25</v>
      </c>
      <c r="D55">
        <v>23.25</v>
      </c>
      <c r="E55">
        <v>23</v>
      </c>
      <c r="F55">
        <v>23.6</v>
      </c>
      <c r="G55">
        <v>23</v>
      </c>
      <c r="H55">
        <v>23</v>
      </c>
      <c r="I55">
        <v>23.11</v>
      </c>
      <c r="J55">
        <v>27.8</v>
      </c>
      <c r="K55">
        <v>16.2</v>
      </c>
      <c r="L55" s="65">
        <v>40000</v>
      </c>
      <c r="M55" s="72">
        <v>924500</v>
      </c>
      <c r="N55">
        <v>4</v>
      </c>
    </row>
    <row r="56" spans="1:14" x14ac:dyDescent="0.25">
      <c r="A56" s="71">
        <v>45713</v>
      </c>
      <c r="B56" t="s">
        <v>112</v>
      </c>
      <c r="C56">
        <v>22.7</v>
      </c>
      <c r="D56">
        <v>24.5</v>
      </c>
      <c r="E56">
        <v>22.7</v>
      </c>
      <c r="F56">
        <v>23.2</v>
      </c>
      <c r="G56">
        <v>23.5</v>
      </c>
      <c r="H56">
        <v>23.6</v>
      </c>
      <c r="I56">
        <v>24.02</v>
      </c>
      <c r="J56">
        <v>27.8</v>
      </c>
      <c r="K56">
        <v>16.2</v>
      </c>
      <c r="L56" s="65">
        <v>270000</v>
      </c>
      <c r="M56" s="72">
        <v>6485500</v>
      </c>
      <c r="N56">
        <v>24</v>
      </c>
    </row>
    <row r="57" spans="1:14" x14ac:dyDescent="0.25">
      <c r="A57" s="71">
        <v>45712</v>
      </c>
      <c r="B57" t="s">
        <v>112</v>
      </c>
      <c r="C57">
        <v>23.2</v>
      </c>
      <c r="D57">
        <v>23.25</v>
      </c>
      <c r="E57">
        <v>23</v>
      </c>
      <c r="F57">
        <v>23.3</v>
      </c>
      <c r="G57">
        <v>23.25</v>
      </c>
      <c r="H57">
        <v>23.2</v>
      </c>
      <c r="I57">
        <v>23.18</v>
      </c>
      <c r="J57">
        <v>27.8</v>
      </c>
      <c r="K57">
        <v>16.2</v>
      </c>
      <c r="L57" s="65">
        <v>80000</v>
      </c>
      <c r="M57" s="72">
        <v>1854500</v>
      </c>
      <c r="N57">
        <v>6</v>
      </c>
    </row>
    <row r="58" spans="1:14" x14ac:dyDescent="0.25">
      <c r="A58" s="71">
        <v>45709</v>
      </c>
      <c r="B58" t="s">
        <v>112</v>
      </c>
      <c r="C58">
        <v>24</v>
      </c>
      <c r="D58">
        <v>24</v>
      </c>
      <c r="E58">
        <v>22.9</v>
      </c>
      <c r="F58">
        <v>23.85</v>
      </c>
      <c r="G58">
        <v>23.3</v>
      </c>
      <c r="H58">
        <v>23.3</v>
      </c>
      <c r="I58">
        <v>23.33</v>
      </c>
      <c r="J58">
        <v>27.8</v>
      </c>
      <c r="K58">
        <v>16.2</v>
      </c>
      <c r="L58" s="65">
        <v>90000</v>
      </c>
      <c r="M58" s="72">
        <v>2100000</v>
      </c>
      <c r="N58">
        <v>9</v>
      </c>
    </row>
    <row r="59" spans="1:14" x14ac:dyDescent="0.25">
      <c r="A59" s="71">
        <v>45708</v>
      </c>
      <c r="B59" t="s">
        <v>112</v>
      </c>
      <c r="C59">
        <v>23.55</v>
      </c>
      <c r="D59">
        <v>24.5</v>
      </c>
      <c r="E59">
        <v>23.25</v>
      </c>
      <c r="F59">
        <v>23.2</v>
      </c>
      <c r="G59">
        <v>24</v>
      </c>
      <c r="H59">
        <v>23.85</v>
      </c>
      <c r="I59">
        <v>24</v>
      </c>
      <c r="J59">
        <v>27.8</v>
      </c>
      <c r="K59">
        <v>16.2</v>
      </c>
      <c r="L59" s="65">
        <v>580000</v>
      </c>
      <c r="M59" s="72">
        <v>13921000</v>
      </c>
      <c r="N59">
        <v>57</v>
      </c>
    </row>
    <row r="60" spans="1:14" x14ac:dyDescent="0.25">
      <c r="A60" s="71">
        <v>45707</v>
      </c>
      <c r="B60" t="s">
        <v>112</v>
      </c>
      <c r="C60">
        <v>21.85</v>
      </c>
      <c r="D60">
        <v>24</v>
      </c>
      <c r="E60">
        <v>21.15</v>
      </c>
      <c r="F60">
        <v>21</v>
      </c>
      <c r="G60">
        <v>23.25</v>
      </c>
      <c r="H60">
        <v>23.2</v>
      </c>
      <c r="I60">
        <v>22.71</v>
      </c>
      <c r="J60">
        <v>27.8</v>
      </c>
      <c r="K60">
        <v>16.2</v>
      </c>
      <c r="L60" s="65">
        <v>470000</v>
      </c>
      <c r="M60" s="72">
        <v>10674000</v>
      </c>
      <c r="N60">
        <v>41</v>
      </c>
    </row>
    <row r="61" spans="1:14" x14ac:dyDescent="0.25">
      <c r="A61" s="71">
        <v>45706</v>
      </c>
      <c r="B61" t="s">
        <v>112</v>
      </c>
      <c r="C61">
        <v>20.399999999999999</v>
      </c>
      <c r="D61">
        <v>21.6</v>
      </c>
      <c r="E61">
        <v>20</v>
      </c>
      <c r="F61">
        <v>20.350000000000001</v>
      </c>
      <c r="G61">
        <v>21</v>
      </c>
      <c r="H61">
        <v>21</v>
      </c>
      <c r="I61">
        <v>20.62</v>
      </c>
      <c r="J61">
        <v>27.8</v>
      </c>
      <c r="K61">
        <v>16.2</v>
      </c>
      <c r="L61" s="65">
        <v>210000</v>
      </c>
      <c r="M61" s="72">
        <v>4329500</v>
      </c>
      <c r="N61">
        <v>19</v>
      </c>
    </row>
    <row r="62" spans="1:14" x14ac:dyDescent="0.25">
      <c r="A62" s="71">
        <v>45705</v>
      </c>
      <c r="B62" t="s">
        <v>112</v>
      </c>
      <c r="C62">
        <v>21.45</v>
      </c>
      <c r="D62">
        <v>21.45</v>
      </c>
      <c r="E62">
        <v>19.899999999999999</v>
      </c>
      <c r="F62">
        <v>21.45</v>
      </c>
      <c r="G62">
        <v>20.399999999999999</v>
      </c>
      <c r="H62">
        <v>20.350000000000001</v>
      </c>
      <c r="I62">
        <v>20.350000000000001</v>
      </c>
      <c r="J62">
        <v>27.8</v>
      </c>
      <c r="K62">
        <v>16.2</v>
      </c>
      <c r="L62" s="65">
        <v>370000</v>
      </c>
      <c r="M62" s="72">
        <v>7530500</v>
      </c>
      <c r="N62">
        <v>35</v>
      </c>
    </row>
    <row r="63" spans="1:14" x14ac:dyDescent="0.25">
      <c r="A63" s="71">
        <v>45702</v>
      </c>
      <c r="B63" t="s">
        <v>112</v>
      </c>
      <c r="C63">
        <v>22.05</v>
      </c>
      <c r="D63">
        <v>22.05</v>
      </c>
      <c r="E63">
        <v>20.8</v>
      </c>
      <c r="F63">
        <v>21.4</v>
      </c>
      <c r="G63">
        <v>21.55</v>
      </c>
      <c r="H63">
        <v>21.45</v>
      </c>
      <c r="I63">
        <v>21.37</v>
      </c>
      <c r="J63">
        <v>27.8</v>
      </c>
      <c r="K63">
        <v>16.2</v>
      </c>
      <c r="L63" s="65">
        <v>310000</v>
      </c>
      <c r="M63" s="72">
        <v>6623500</v>
      </c>
      <c r="N63">
        <v>30</v>
      </c>
    </row>
    <row r="64" spans="1:14" x14ac:dyDescent="0.25">
      <c r="A64" s="71">
        <v>45701</v>
      </c>
      <c r="B64" t="s">
        <v>112</v>
      </c>
      <c r="C64">
        <v>21.7</v>
      </c>
      <c r="D64">
        <v>21.85</v>
      </c>
      <c r="E64">
        <v>21.1</v>
      </c>
      <c r="F64">
        <v>21.65</v>
      </c>
      <c r="G64">
        <v>21.65</v>
      </c>
      <c r="H64">
        <v>21.4</v>
      </c>
      <c r="I64">
        <v>21.39</v>
      </c>
      <c r="J64">
        <v>27.8</v>
      </c>
      <c r="K64">
        <v>16.2</v>
      </c>
      <c r="L64" s="65">
        <v>230000</v>
      </c>
      <c r="M64" s="72">
        <v>4919500</v>
      </c>
      <c r="N64">
        <v>23</v>
      </c>
    </row>
    <row r="65" spans="1:14" x14ac:dyDescent="0.25">
      <c r="A65" s="71">
        <v>45700</v>
      </c>
      <c r="B65" t="s">
        <v>112</v>
      </c>
      <c r="C65">
        <v>20.55</v>
      </c>
      <c r="D65">
        <v>22.45</v>
      </c>
      <c r="E65">
        <v>19.5</v>
      </c>
      <c r="F65">
        <v>21</v>
      </c>
      <c r="G65">
        <v>22.45</v>
      </c>
      <c r="H65">
        <v>21.65</v>
      </c>
      <c r="I65">
        <v>20.9</v>
      </c>
      <c r="J65">
        <v>27.8</v>
      </c>
      <c r="K65">
        <v>16.2</v>
      </c>
      <c r="L65" s="65">
        <v>540000</v>
      </c>
      <c r="M65" s="72">
        <v>11286500</v>
      </c>
      <c r="N65">
        <v>50</v>
      </c>
    </row>
    <row r="66" spans="1:14" x14ac:dyDescent="0.25">
      <c r="A66" s="71">
        <v>45699</v>
      </c>
      <c r="B66" t="s">
        <v>112</v>
      </c>
      <c r="C66">
        <v>22.2</v>
      </c>
      <c r="D66">
        <v>22.2</v>
      </c>
      <c r="E66">
        <v>20.8</v>
      </c>
      <c r="F66">
        <v>22.55</v>
      </c>
      <c r="G66">
        <v>21</v>
      </c>
      <c r="H66">
        <v>21</v>
      </c>
      <c r="I66">
        <v>21.2</v>
      </c>
      <c r="J66">
        <v>27.8</v>
      </c>
      <c r="K66">
        <v>16.2</v>
      </c>
      <c r="L66" s="65">
        <v>410000</v>
      </c>
      <c r="M66" s="72">
        <v>8694000</v>
      </c>
      <c r="N66">
        <v>41</v>
      </c>
    </row>
    <row r="67" spans="1:14" x14ac:dyDescent="0.25">
      <c r="A67" s="71">
        <v>45698</v>
      </c>
      <c r="B67" t="s">
        <v>112</v>
      </c>
      <c r="C67">
        <v>23.35</v>
      </c>
      <c r="D67">
        <v>23.35</v>
      </c>
      <c r="E67">
        <v>22.55</v>
      </c>
      <c r="F67">
        <v>23.35</v>
      </c>
      <c r="G67">
        <v>22.55</v>
      </c>
      <c r="H67">
        <v>22.55</v>
      </c>
      <c r="I67">
        <v>22.84</v>
      </c>
      <c r="J67">
        <v>27.8</v>
      </c>
      <c r="K67">
        <v>16.2</v>
      </c>
      <c r="L67" s="65">
        <v>140000</v>
      </c>
      <c r="M67" s="72">
        <v>3197000</v>
      </c>
      <c r="N67">
        <v>14</v>
      </c>
    </row>
    <row r="68" spans="1:14" x14ac:dyDescent="0.25">
      <c r="A68" s="71">
        <v>45695</v>
      </c>
      <c r="B68" t="s">
        <v>112</v>
      </c>
      <c r="C68">
        <v>23.7</v>
      </c>
      <c r="D68">
        <v>23.75</v>
      </c>
      <c r="E68">
        <v>22.5</v>
      </c>
      <c r="F68">
        <v>23.65</v>
      </c>
      <c r="G68">
        <v>23.3</v>
      </c>
      <c r="H68">
        <v>23.35</v>
      </c>
      <c r="I68">
        <v>23.27</v>
      </c>
      <c r="J68">
        <v>27.8</v>
      </c>
      <c r="K68">
        <v>16.2</v>
      </c>
      <c r="L68" s="65">
        <v>420000</v>
      </c>
      <c r="M68" s="72">
        <v>9773000</v>
      </c>
      <c r="N68">
        <v>37</v>
      </c>
    </row>
    <row r="69" spans="1:14" x14ac:dyDescent="0.25">
      <c r="A69" s="71">
        <v>45694</v>
      </c>
      <c r="B69" t="s">
        <v>112</v>
      </c>
      <c r="C69">
        <v>23.25</v>
      </c>
      <c r="D69">
        <v>23.7</v>
      </c>
      <c r="E69">
        <v>23.2</v>
      </c>
      <c r="F69">
        <v>23.4</v>
      </c>
      <c r="G69">
        <v>23.65</v>
      </c>
      <c r="H69">
        <v>23.65</v>
      </c>
      <c r="I69">
        <v>23.51</v>
      </c>
      <c r="J69">
        <v>27.8</v>
      </c>
      <c r="K69">
        <v>16.2</v>
      </c>
      <c r="L69" s="65">
        <v>1050000</v>
      </c>
      <c r="M69" s="72">
        <v>24690000</v>
      </c>
      <c r="N69">
        <v>89</v>
      </c>
    </row>
    <row r="70" spans="1:14" x14ac:dyDescent="0.25">
      <c r="A70" s="71">
        <v>45693</v>
      </c>
      <c r="B70" t="s">
        <v>112</v>
      </c>
      <c r="C70">
        <v>23.2</v>
      </c>
      <c r="D70">
        <v>23.45</v>
      </c>
      <c r="E70">
        <v>23.1</v>
      </c>
      <c r="F70">
        <v>23.2</v>
      </c>
      <c r="G70">
        <v>23.4</v>
      </c>
      <c r="H70">
        <v>23.4</v>
      </c>
      <c r="I70">
        <v>23.32</v>
      </c>
      <c r="J70">
        <v>27.8</v>
      </c>
      <c r="K70">
        <v>16.2</v>
      </c>
      <c r="L70" s="65">
        <v>620000</v>
      </c>
      <c r="M70" s="72">
        <v>14457000</v>
      </c>
      <c r="N70">
        <v>58</v>
      </c>
    </row>
    <row r="71" spans="1:14" x14ac:dyDescent="0.25">
      <c r="A71" s="71">
        <v>45692</v>
      </c>
      <c r="B71" t="s">
        <v>112</v>
      </c>
      <c r="C71">
        <v>22.25</v>
      </c>
      <c r="D71">
        <v>23.3</v>
      </c>
      <c r="E71">
        <v>22.2</v>
      </c>
      <c r="F71">
        <v>22.15</v>
      </c>
      <c r="G71">
        <v>23.25</v>
      </c>
      <c r="H71">
        <v>23.2</v>
      </c>
      <c r="I71">
        <v>22.97</v>
      </c>
      <c r="J71">
        <v>27.8</v>
      </c>
      <c r="K71">
        <v>16.2</v>
      </c>
      <c r="L71" s="65">
        <v>1060000</v>
      </c>
      <c r="M71" s="72">
        <v>24351500</v>
      </c>
      <c r="N71">
        <v>86</v>
      </c>
    </row>
    <row r="72" spans="1:14" x14ac:dyDescent="0.25">
      <c r="A72" s="71">
        <v>45691</v>
      </c>
      <c r="B72" t="s">
        <v>112</v>
      </c>
      <c r="C72">
        <v>21.2</v>
      </c>
      <c r="D72">
        <v>22.85</v>
      </c>
      <c r="E72">
        <v>20.5</v>
      </c>
      <c r="F72">
        <v>21.65</v>
      </c>
      <c r="G72">
        <v>22.65</v>
      </c>
      <c r="H72">
        <v>22.15</v>
      </c>
      <c r="I72">
        <v>21.35</v>
      </c>
      <c r="J72">
        <v>27.8</v>
      </c>
      <c r="K72">
        <v>16.2</v>
      </c>
      <c r="L72" s="65">
        <v>800000</v>
      </c>
      <c r="M72" s="72">
        <v>17081000</v>
      </c>
      <c r="N72">
        <v>73</v>
      </c>
    </row>
    <row r="73" spans="1:14" x14ac:dyDescent="0.25">
      <c r="A73" s="71">
        <v>45689</v>
      </c>
      <c r="B73" t="s">
        <v>112</v>
      </c>
      <c r="C73">
        <v>22.25</v>
      </c>
      <c r="D73">
        <v>22.5</v>
      </c>
      <c r="E73">
        <v>21.5</v>
      </c>
      <c r="F73">
        <v>22.2</v>
      </c>
      <c r="G73">
        <v>21.6</v>
      </c>
      <c r="H73">
        <v>21.65</v>
      </c>
      <c r="I73">
        <v>21.99</v>
      </c>
      <c r="J73">
        <v>27.8</v>
      </c>
      <c r="K73">
        <v>16.2</v>
      </c>
      <c r="L73" s="65">
        <v>310000</v>
      </c>
      <c r="M73" s="72">
        <v>6816000</v>
      </c>
      <c r="N73">
        <v>31</v>
      </c>
    </row>
    <row r="74" spans="1:14" x14ac:dyDescent="0.25">
      <c r="A74" s="71">
        <v>45688</v>
      </c>
      <c r="B74" t="s">
        <v>112</v>
      </c>
      <c r="C74">
        <v>22.75</v>
      </c>
      <c r="D74">
        <v>22.85</v>
      </c>
      <c r="E74">
        <v>22</v>
      </c>
      <c r="F74">
        <v>22.85</v>
      </c>
      <c r="G74">
        <v>22.2</v>
      </c>
      <c r="H74">
        <v>22.2</v>
      </c>
      <c r="I74">
        <v>22.39</v>
      </c>
      <c r="J74">
        <v>27.8</v>
      </c>
      <c r="K74">
        <v>16.2</v>
      </c>
      <c r="L74" s="65">
        <v>290000</v>
      </c>
      <c r="M74" s="72">
        <v>6492500</v>
      </c>
      <c r="N74">
        <v>29</v>
      </c>
    </row>
    <row r="75" spans="1:14" x14ac:dyDescent="0.25">
      <c r="A75" s="71">
        <v>45687</v>
      </c>
      <c r="B75" t="s">
        <v>112</v>
      </c>
      <c r="C75">
        <v>22.45</v>
      </c>
      <c r="D75">
        <v>23.1</v>
      </c>
      <c r="E75">
        <v>22.45</v>
      </c>
      <c r="F75">
        <v>23.2</v>
      </c>
      <c r="G75">
        <v>22.65</v>
      </c>
      <c r="H75">
        <v>22.85</v>
      </c>
      <c r="I75">
        <v>22.81</v>
      </c>
      <c r="J75">
        <v>27.8</v>
      </c>
      <c r="K75">
        <v>16.2</v>
      </c>
      <c r="L75" s="65">
        <v>500000</v>
      </c>
      <c r="M75" s="72">
        <v>11404000</v>
      </c>
      <c r="N75">
        <v>45</v>
      </c>
    </row>
    <row r="76" spans="1:14" x14ac:dyDescent="0.25">
      <c r="A76" s="71">
        <v>45686</v>
      </c>
      <c r="B76" t="s">
        <v>112</v>
      </c>
      <c r="C76">
        <v>23.5</v>
      </c>
      <c r="D76">
        <v>23.85</v>
      </c>
      <c r="E76">
        <v>22.95</v>
      </c>
      <c r="F76">
        <v>22.3</v>
      </c>
      <c r="G76">
        <v>23.45</v>
      </c>
      <c r="H76">
        <v>23.2</v>
      </c>
      <c r="I76">
        <v>23.24</v>
      </c>
      <c r="J76">
        <v>27.8</v>
      </c>
      <c r="K76">
        <v>16.2</v>
      </c>
      <c r="L76" s="65">
        <v>740000</v>
      </c>
      <c r="M76" s="72">
        <v>17199000</v>
      </c>
      <c r="N76">
        <v>56</v>
      </c>
    </row>
    <row r="77" spans="1:14" x14ac:dyDescent="0.25">
      <c r="A77" s="71">
        <v>45685</v>
      </c>
      <c r="B77" t="s">
        <v>112</v>
      </c>
      <c r="C77">
        <v>23.6</v>
      </c>
      <c r="D77">
        <v>23.7</v>
      </c>
      <c r="E77">
        <v>21.15</v>
      </c>
      <c r="F77">
        <v>23.45</v>
      </c>
      <c r="G77">
        <v>22.05</v>
      </c>
      <c r="H77">
        <v>22.3</v>
      </c>
      <c r="I77">
        <v>22.71</v>
      </c>
      <c r="J77">
        <v>27.8</v>
      </c>
      <c r="K77">
        <v>16.2</v>
      </c>
      <c r="L77" s="65">
        <v>900000</v>
      </c>
      <c r="M77" s="72">
        <v>20442500</v>
      </c>
      <c r="N77">
        <v>80</v>
      </c>
    </row>
    <row r="78" spans="1:14" x14ac:dyDescent="0.25">
      <c r="A78" s="71">
        <v>45684</v>
      </c>
      <c r="B78" t="s">
        <v>112</v>
      </c>
      <c r="C78">
        <v>24.95</v>
      </c>
      <c r="D78">
        <v>25.4</v>
      </c>
      <c r="E78">
        <v>23.4</v>
      </c>
      <c r="F78">
        <v>24.95</v>
      </c>
      <c r="G78">
        <v>23.5</v>
      </c>
      <c r="H78">
        <v>23.45</v>
      </c>
      <c r="I78">
        <v>24.11</v>
      </c>
      <c r="J78">
        <v>27.8</v>
      </c>
      <c r="K78">
        <v>16.2</v>
      </c>
      <c r="L78" s="65">
        <v>960000</v>
      </c>
      <c r="M78" s="72">
        <v>23148000</v>
      </c>
      <c r="N78">
        <v>86</v>
      </c>
    </row>
    <row r="79" spans="1:14" x14ac:dyDescent="0.25">
      <c r="A79" s="71">
        <v>45681</v>
      </c>
      <c r="B79" t="s">
        <v>112</v>
      </c>
      <c r="C79">
        <v>24</v>
      </c>
      <c r="D79">
        <v>25.3</v>
      </c>
      <c r="E79">
        <v>22.65</v>
      </c>
      <c r="F79">
        <v>24</v>
      </c>
      <c r="G79">
        <v>24.95</v>
      </c>
      <c r="H79">
        <v>24.95</v>
      </c>
      <c r="I79">
        <v>24.12</v>
      </c>
      <c r="J79">
        <v>27.8</v>
      </c>
      <c r="K79">
        <v>16.2</v>
      </c>
      <c r="L79" s="65">
        <v>1750000</v>
      </c>
      <c r="M79" s="72">
        <v>42218500</v>
      </c>
      <c r="N79">
        <v>159</v>
      </c>
    </row>
    <row r="80" spans="1:14" x14ac:dyDescent="0.25">
      <c r="A80" s="71">
        <v>45680</v>
      </c>
      <c r="B80" t="s">
        <v>112</v>
      </c>
      <c r="C80">
        <v>25</v>
      </c>
      <c r="D80">
        <v>25.7</v>
      </c>
      <c r="E80">
        <v>23</v>
      </c>
      <c r="F80">
        <v>25.05</v>
      </c>
      <c r="G80">
        <v>24.45</v>
      </c>
      <c r="H80">
        <v>24</v>
      </c>
      <c r="I80">
        <v>24.15</v>
      </c>
      <c r="J80">
        <v>27.8</v>
      </c>
      <c r="K80">
        <v>16.2</v>
      </c>
      <c r="L80" s="65">
        <v>1410000</v>
      </c>
      <c r="M80" s="72">
        <v>34058500</v>
      </c>
      <c r="N80">
        <v>123</v>
      </c>
    </row>
    <row r="81" spans="1:14" x14ac:dyDescent="0.25">
      <c r="A81" s="71">
        <v>45679</v>
      </c>
      <c r="B81" t="s">
        <v>112</v>
      </c>
      <c r="C81">
        <v>26.15</v>
      </c>
      <c r="D81">
        <v>26.4</v>
      </c>
      <c r="E81">
        <v>24.5</v>
      </c>
      <c r="F81">
        <v>26.55</v>
      </c>
      <c r="G81">
        <v>24.75</v>
      </c>
      <c r="H81">
        <v>25.05</v>
      </c>
      <c r="I81">
        <v>25.17</v>
      </c>
      <c r="J81">
        <v>27.8</v>
      </c>
      <c r="K81">
        <v>16.2</v>
      </c>
      <c r="L81" s="65">
        <v>1910000</v>
      </c>
      <c r="M81" s="72">
        <v>48075500</v>
      </c>
      <c r="N81">
        <v>182</v>
      </c>
    </row>
    <row r="82" spans="1:14" x14ac:dyDescent="0.25">
      <c r="A82" s="71">
        <v>45678</v>
      </c>
      <c r="B82" t="s">
        <v>112</v>
      </c>
      <c r="C82">
        <v>25.35</v>
      </c>
      <c r="D82">
        <v>27.8</v>
      </c>
      <c r="E82">
        <v>23.1</v>
      </c>
      <c r="F82">
        <v>25.05</v>
      </c>
      <c r="G82">
        <v>25.55</v>
      </c>
      <c r="H82">
        <v>26.55</v>
      </c>
      <c r="I82">
        <v>25.76</v>
      </c>
      <c r="J82">
        <v>27.8</v>
      </c>
      <c r="K82">
        <v>16.2</v>
      </c>
      <c r="L82" s="65">
        <v>4330000</v>
      </c>
      <c r="M82" s="72">
        <v>111533500</v>
      </c>
      <c r="N82">
        <v>392</v>
      </c>
    </row>
    <row r="83" spans="1:14" x14ac:dyDescent="0.25">
      <c r="A83" s="71">
        <v>45677</v>
      </c>
      <c r="B83" t="s">
        <v>112</v>
      </c>
      <c r="C83">
        <v>23.3</v>
      </c>
      <c r="D83">
        <v>26.85</v>
      </c>
      <c r="E83">
        <v>23.3</v>
      </c>
      <c r="F83">
        <v>22.4</v>
      </c>
      <c r="G83">
        <v>24.9</v>
      </c>
      <c r="H83">
        <v>25.05</v>
      </c>
      <c r="I83">
        <v>25.89</v>
      </c>
      <c r="J83">
        <v>26.85</v>
      </c>
      <c r="K83">
        <v>16.2</v>
      </c>
      <c r="L83" s="65">
        <v>6120000</v>
      </c>
      <c r="M83" s="72">
        <v>158438000</v>
      </c>
      <c r="N83">
        <v>527</v>
      </c>
    </row>
    <row r="84" spans="1:14" x14ac:dyDescent="0.25">
      <c r="A84" s="71">
        <v>45674</v>
      </c>
      <c r="B84" t="s">
        <v>112</v>
      </c>
      <c r="C84">
        <v>20.7</v>
      </c>
      <c r="D84">
        <v>23.2</v>
      </c>
      <c r="E84">
        <v>20.45</v>
      </c>
      <c r="F84">
        <v>20.95</v>
      </c>
      <c r="G84">
        <v>22.7</v>
      </c>
      <c r="H84">
        <v>22.4</v>
      </c>
      <c r="I84">
        <v>21.71</v>
      </c>
      <c r="J84">
        <v>23.2</v>
      </c>
      <c r="K84">
        <v>16.2</v>
      </c>
      <c r="L84" s="65">
        <v>3100000</v>
      </c>
      <c r="M84" s="72">
        <v>67312500</v>
      </c>
      <c r="N84">
        <v>273</v>
      </c>
    </row>
    <row r="85" spans="1:14" x14ac:dyDescent="0.25">
      <c r="A85" s="71">
        <v>45673</v>
      </c>
      <c r="B85" t="s">
        <v>112</v>
      </c>
      <c r="C85">
        <v>19.8</v>
      </c>
      <c r="D85">
        <v>21.5</v>
      </c>
      <c r="E85">
        <v>19.649999999999999</v>
      </c>
      <c r="F85">
        <v>18.75</v>
      </c>
      <c r="G85">
        <v>20.7</v>
      </c>
      <c r="H85">
        <v>20.95</v>
      </c>
      <c r="I85">
        <v>20.74</v>
      </c>
      <c r="J85">
        <v>21.5</v>
      </c>
      <c r="K85">
        <v>16.2</v>
      </c>
      <c r="L85" s="65">
        <v>3090000</v>
      </c>
      <c r="M85" s="72">
        <v>64100000</v>
      </c>
      <c r="N85">
        <v>290</v>
      </c>
    </row>
    <row r="86" spans="1:14" x14ac:dyDescent="0.25">
      <c r="A86" s="71">
        <v>45672</v>
      </c>
      <c r="B86" t="s">
        <v>114</v>
      </c>
      <c r="C86">
        <v>18.2</v>
      </c>
      <c r="D86">
        <v>18.75</v>
      </c>
      <c r="E86">
        <v>17.850000000000001</v>
      </c>
      <c r="F86">
        <v>17.899999999999999</v>
      </c>
      <c r="G86">
        <v>18.75</v>
      </c>
      <c r="H86">
        <v>18.75</v>
      </c>
      <c r="I86">
        <v>18.61</v>
      </c>
      <c r="J86">
        <v>19.7</v>
      </c>
      <c r="K86">
        <v>16.2</v>
      </c>
      <c r="L86" s="65">
        <v>1930000</v>
      </c>
      <c r="M86" s="72">
        <v>35912000</v>
      </c>
      <c r="N86">
        <v>163</v>
      </c>
    </row>
    <row r="87" spans="1:14" x14ac:dyDescent="0.25">
      <c r="A87" s="71">
        <v>45671</v>
      </c>
      <c r="B87" t="s">
        <v>114</v>
      </c>
      <c r="C87">
        <v>17</v>
      </c>
      <c r="D87">
        <v>17.899999999999999</v>
      </c>
      <c r="E87">
        <v>16.45</v>
      </c>
      <c r="F87">
        <v>17.05</v>
      </c>
      <c r="G87">
        <v>17.899999999999999</v>
      </c>
      <c r="H87">
        <v>17.899999999999999</v>
      </c>
      <c r="I87">
        <v>17.63</v>
      </c>
      <c r="J87">
        <v>19.7</v>
      </c>
      <c r="K87">
        <v>16.2</v>
      </c>
      <c r="L87" s="65">
        <v>2020000</v>
      </c>
      <c r="M87" s="72">
        <v>35602500</v>
      </c>
      <c r="N87">
        <v>159</v>
      </c>
    </row>
    <row r="88" spans="1:14" x14ac:dyDescent="0.25">
      <c r="A88" s="71">
        <v>45670</v>
      </c>
      <c r="B88" t="s">
        <v>114</v>
      </c>
      <c r="C88">
        <v>16.5</v>
      </c>
      <c r="D88">
        <v>17.25</v>
      </c>
      <c r="E88">
        <v>16.2</v>
      </c>
      <c r="F88">
        <v>17.05</v>
      </c>
      <c r="G88">
        <v>17.25</v>
      </c>
      <c r="H88">
        <v>17.05</v>
      </c>
      <c r="I88">
        <v>16.77</v>
      </c>
      <c r="J88">
        <v>19.7</v>
      </c>
      <c r="K88">
        <v>16.2</v>
      </c>
      <c r="L88" s="65">
        <v>1130000</v>
      </c>
      <c r="M88" s="72">
        <v>18944500</v>
      </c>
      <c r="N88">
        <v>94</v>
      </c>
    </row>
    <row r="89" spans="1:14" x14ac:dyDescent="0.25">
      <c r="A89" s="71">
        <v>45667</v>
      </c>
      <c r="B89" t="s">
        <v>114</v>
      </c>
      <c r="C89">
        <v>17.399999999999999</v>
      </c>
      <c r="D89">
        <v>17.399999999999999</v>
      </c>
      <c r="E89">
        <v>16.55</v>
      </c>
      <c r="F89">
        <v>17.25</v>
      </c>
      <c r="G89">
        <v>17.149999999999999</v>
      </c>
      <c r="H89">
        <v>17.05</v>
      </c>
      <c r="I89">
        <v>16.920000000000002</v>
      </c>
      <c r="J89">
        <v>19.7</v>
      </c>
      <c r="K89">
        <v>16.2</v>
      </c>
      <c r="L89" s="65">
        <v>750000</v>
      </c>
      <c r="M89" s="72">
        <v>12689000</v>
      </c>
      <c r="N89">
        <v>64</v>
      </c>
    </row>
    <row r="90" spans="1:14" x14ac:dyDescent="0.25">
      <c r="A90" s="71">
        <v>45666</v>
      </c>
      <c r="B90" t="s">
        <v>114</v>
      </c>
      <c r="C90">
        <v>17.25</v>
      </c>
      <c r="D90">
        <v>17.899999999999999</v>
      </c>
      <c r="E90">
        <v>16.8</v>
      </c>
      <c r="F90">
        <v>17.649999999999999</v>
      </c>
      <c r="G90">
        <v>17</v>
      </c>
      <c r="H90">
        <v>17.25</v>
      </c>
      <c r="I90">
        <v>17.21</v>
      </c>
      <c r="J90">
        <v>19.7</v>
      </c>
      <c r="K90">
        <v>16.2</v>
      </c>
      <c r="L90" s="65">
        <v>1430000</v>
      </c>
      <c r="M90" s="72">
        <v>24613000</v>
      </c>
      <c r="N90">
        <v>119</v>
      </c>
    </row>
    <row r="91" spans="1:14" x14ac:dyDescent="0.25">
      <c r="A91" s="71">
        <v>45665</v>
      </c>
      <c r="B91" t="s">
        <v>114</v>
      </c>
      <c r="C91">
        <v>17.05</v>
      </c>
      <c r="D91">
        <v>17.850000000000001</v>
      </c>
      <c r="E91">
        <v>16.2</v>
      </c>
      <c r="F91">
        <v>17.05</v>
      </c>
      <c r="G91">
        <v>17.8</v>
      </c>
      <c r="H91">
        <v>17.649999999999999</v>
      </c>
      <c r="I91">
        <v>16.78</v>
      </c>
      <c r="J91">
        <v>19.7</v>
      </c>
      <c r="K91">
        <v>16.2</v>
      </c>
      <c r="L91" s="65">
        <v>2690000</v>
      </c>
      <c r="M91" s="72">
        <v>45137500</v>
      </c>
      <c r="N91">
        <v>199</v>
      </c>
    </row>
    <row r="92" spans="1:14" x14ac:dyDescent="0.25">
      <c r="A92" s="71">
        <v>45664</v>
      </c>
      <c r="B92" t="s">
        <v>114</v>
      </c>
      <c r="C92">
        <v>17.350000000000001</v>
      </c>
      <c r="D92">
        <v>17.850000000000001</v>
      </c>
      <c r="E92">
        <v>17</v>
      </c>
      <c r="F92">
        <v>17.899999999999999</v>
      </c>
      <c r="G92">
        <v>17</v>
      </c>
      <c r="H92">
        <v>17.05</v>
      </c>
      <c r="I92">
        <v>17.149999999999999</v>
      </c>
      <c r="J92">
        <v>19.7</v>
      </c>
      <c r="K92">
        <v>17</v>
      </c>
      <c r="L92" s="65">
        <v>1960000</v>
      </c>
      <c r="M92" s="72">
        <v>33610500</v>
      </c>
      <c r="N92">
        <v>182</v>
      </c>
    </row>
    <row r="93" spans="1:14" x14ac:dyDescent="0.25">
      <c r="A93" s="71">
        <v>45663</v>
      </c>
      <c r="B93" t="s">
        <v>114</v>
      </c>
      <c r="C93">
        <v>19.7</v>
      </c>
      <c r="D93">
        <v>19.7</v>
      </c>
      <c r="E93">
        <v>17.899999999999999</v>
      </c>
      <c r="F93">
        <v>18.8</v>
      </c>
      <c r="G93">
        <v>17.899999999999999</v>
      </c>
      <c r="H93">
        <v>17.899999999999999</v>
      </c>
      <c r="I93">
        <v>18.45</v>
      </c>
      <c r="J93">
        <v>19.7</v>
      </c>
      <c r="K93">
        <v>17</v>
      </c>
      <c r="L93" s="65">
        <v>4070000</v>
      </c>
      <c r="M93" s="72">
        <v>75095000</v>
      </c>
      <c r="N93">
        <v>385</v>
      </c>
    </row>
    <row r="94" spans="1:14" x14ac:dyDescent="0.25">
      <c r="A94" s="71">
        <v>45660</v>
      </c>
      <c r="B94" t="s">
        <v>114</v>
      </c>
      <c r="C94">
        <v>17.75</v>
      </c>
      <c r="D94">
        <v>18.8</v>
      </c>
      <c r="E94">
        <v>17.55</v>
      </c>
      <c r="F94">
        <v>17.95</v>
      </c>
      <c r="G94">
        <v>18.8</v>
      </c>
      <c r="H94">
        <v>18.8</v>
      </c>
      <c r="I94">
        <v>18.34</v>
      </c>
      <c r="J94">
        <v>18.8</v>
      </c>
      <c r="K94">
        <v>17</v>
      </c>
      <c r="L94" s="65">
        <v>4430000</v>
      </c>
      <c r="M94" s="72">
        <v>81246000</v>
      </c>
      <c r="N94">
        <v>399</v>
      </c>
    </row>
    <row r="95" spans="1:14" x14ac:dyDescent="0.25">
      <c r="A95" s="71">
        <v>45659</v>
      </c>
      <c r="B95" t="s">
        <v>114</v>
      </c>
      <c r="C95">
        <v>17.100000000000001</v>
      </c>
      <c r="D95">
        <v>17.95</v>
      </c>
      <c r="E95">
        <v>17</v>
      </c>
      <c r="F95">
        <v>14</v>
      </c>
      <c r="G95">
        <v>17.95</v>
      </c>
      <c r="H95">
        <v>17.95</v>
      </c>
      <c r="I95">
        <v>17.55</v>
      </c>
      <c r="J95">
        <v>17.95</v>
      </c>
      <c r="K95">
        <v>17</v>
      </c>
      <c r="L95" s="65">
        <v>13610000</v>
      </c>
      <c r="M95" s="72">
        <v>238873500</v>
      </c>
      <c r="N95" s="65">
        <v>1177</v>
      </c>
    </row>
    <row r="100" spans="10:10" x14ac:dyDescent="0.25">
      <c r="J100" s="65">
        <f>SUM(L2:L95)</f>
        <v>79655000</v>
      </c>
    </row>
    <row r="101" spans="10:10" x14ac:dyDescent="0.25">
      <c r="J101" s="65">
        <v>120000000</v>
      </c>
    </row>
    <row r="103" spans="10:10" x14ac:dyDescent="0.25">
      <c r="J103" s="75">
        <f>J100/J101</f>
        <v>0.66379166666666667</v>
      </c>
    </row>
  </sheetData>
  <autoFilter ref="A1:N1" xr:uid="{AAE51C32-8411-4DB5-B78F-4FFD9358DFC9}">
    <sortState xmlns:xlrd2="http://schemas.microsoft.com/office/spreadsheetml/2017/richdata2" ref="A2:N52">
      <sortCondition descending="1" ref="A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640E-1DD9-4DBE-AF37-83E46AE560B4}">
  <dimension ref="A1:C4"/>
  <sheetViews>
    <sheetView workbookViewId="0">
      <selection activeCell="E63" sqref="E63:E64"/>
    </sheetView>
  </sheetViews>
  <sheetFormatPr defaultRowHeight="15" x14ac:dyDescent="0.25"/>
  <cols>
    <col min="2" max="2" width="10.7109375" bestFit="1" customWidth="1"/>
  </cols>
  <sheetData>
    <row r="1" spans="1:3" ht="45" x14ac:dyDescent="0.25">
      <c r="A1" s="63" t="s">
        <v>92</v>
      </c>
      <c r="B1" s="63" t="s">
        <v>93</v>
      </c>
      <c r="C1" s="63" t="s">
        <v>94</v>
      </c>
    </row>
    <row r="2" spans="1:3" ht="30" x14ac:dyDescent="0.25">
      <c r="A2" s="64" t="s">
        <v>95</v>
      </c>
      <c r="B2" s="66">
        <v>5200000</v>
      </c>
      <c r="C2" s="67">
        <v>4.3299999999999998E-2</v>
      </c>
    </row>
    <row r="3" spans="1:3" ht="30" x14ac:dyDescent="0.25">
      <c r="A3" s="64" t="s">
        <v>96</v>
      </c>
      <c r="B3" s="66">
        <v>5650000</v>
      </c>
      <c r="C3" s="67">
        <v>4.7100000000000003E-2</v>
      </c>
    </row>
    <row r="4" spans="1:3" x14ac:dyDescent="0.25">
      <c r="A4" s="68" t="s">
        <v>97</v>
      </c>
      <c r="B4" s="69">
        <v>10850000</v>
      </c>
      <c r="C4" s="70">
        <v>9.0399999999999994E-2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Anya Polytech</vt:lpstr>
      <vt:lpstr>Sheet2</vt:lpstr>
      <vt:lpstr>QIB</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2025-11-19T11:38:04Z</dcterms:modified>
</cp:coreProperties>
</file>