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defaultThemeVersion="124226"/>
  <mc:AlternateContent xmlns:mc="http://schemas.openxmlformats.org/markup-compatibility/2006">
    <mc:Choice Requires="x15">
      <x15ac:absPath xmlns:x15ac="http://schemas.microsoft.com/office/spreadsheetml/2010/11/ac" url="Y:\BEELINE CAPITAL ADVISORS\BEELINE CAPITAL ADVISORS PVT LTD\SEBI\Track Record of Past Issue Handled\Beeline capital\4. Trident Lifeline Limited\FY 24-25\"/>
    </mc:Choice>
  </mc:AlternateContent>
  <xr:revisionPtr revIDLastSave="0" documentId="13_ncr:1_{0A457E7A-67ED-4D09-949A-18AF93758A17}" xr6:coauthVersionLast="47" xr6:coauthVersionMax="47" xr10:uidLastSave="{00000000-0000-0000-0000-000000000000}"/>
  <bookViews>
    <workbookView xWindow="-120" yWindow="-120" windowWidth="20730" windowHeight="11160" xr2:uid="{00000000-000D-0000-FFFF-FFFF00000000}"/>
  </bookViews>
  <sheets>
    <sheet name="Track Record_Trident" sheetId="1" r:id="rId1"/>
    <sheet name="Sheet3" sheetId="3" state="hidden"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98" i="1" l="1"/>
  <c r="G97" i="1"/>
  <c r="G92" i="1"/>
  <c r="G88" i="1"/>
  <c r="G87" i="1"/>
  <c r="G83" i="1"/>
  <c r="F83" i="1"/>
  <c r="F96" i="1"/>
  <c r="F98" i="1" s="1"/>
  <c r="G96" i="1"/>
  <c r="G91" i="1"/>
  <c r="G93" i="1" s="1"/>
  <c r="G86" i="1"/>
  <c r="C21" i="1"/>
  <c r="G94" i="1"/>
  <c r="G89" i="1"/>
  <c r="F89" i="1"/>
  <c r="G84" i="1"/>
  <c r="F91" i="1"/>
  <c r="F93" i="1" s="1"/>
  <c r="F88" i="1"/>
  <c r="D98" i="1"/>
  <c r="D93" i="1"/>
  <c r="D88" i="1"/>
  <c r="D83" i="1"/>
</calcChain>
</file>

<file path=xl/sharedStrings.xml><?xml version="1.0" encoding="utf-8"?>
<sst xmlns="http://schemas.openxmlformats.org/spreadsheetml/2006/main" count="131" uniqueCount="106">
  <si>
    <t>A. For Equity Issues</t>
  </si>
  <si>
    <t>Sr. No.</t>
  </si>
  <si>
    <t>Name of the issue:</t>
  </si>
  <si>
    <t>Type of  issue</t>
  </si>
  <si>
    <t>Issue size</t>
  </si>
  <si>
    <t>Grade of issue alongwith name of the rating agency</t>
  </si>
  <si>
    <t>Subscription level (number of times)*</t>
  </si>
  <si>
    <t>(i) allotment in the issue</t>
  </si>
  <si>
    <t>Nil</t>
  </si>
  <si>
    <t>(Rs. in lakhs)</t>
  </si>
  <si>
    <t>Parameters</t>
  </si>
  <si>
    <t>Income from operations</t>
  </si>
  <si>
    <t>Net Profit for the period</t>
  </si>
  <si>
    <t>Paid-up equity share capital</t>
  </si>
  <si>
    <t>Reserves excluding revaluation reserves</t>
  </si>
  <si>
    <t>Trading status in the scrip of the issuer (whether frequently traded (as defined under Regulation 2 (j) of SEBI (SAST) Regulations, 2011)  or infrequently traded/ delisted/ suspended by any stock exchange, etc.)</t>
  </si>
  <si>
    <t xml:space="preserve">(i) at the end of 1st FY </t>
  </si>
  <si>
    <t xml:space="preserve">(ii) at the end of 2nd FY </t>
  </si>
  <si>
    <t xml:space="preserve">(iii) at the end of 3rd FY </t>
  </si>
  <si>
    <t>(i) at the end of 1st F.Y.</t>
  </si>
  <si>
    <t>(i) as disclosed in the offer document: Fund Requirements</t>
  </si>
  <si>
    <t>(ii) Actual utilization</t>
  </si>
  <si>
    <t>(iii) Reasons for deviation, if any:</t>
  </si>
  <si>
    <t xml:space="preserve">                </t>
  </si>
  <si>
    <t>Comments of monitoring agency</t>
  </si>
  <si>
    <t xml:space="preserve">Price- related data </t>
  </si>
  <si>
    <t>Issue price (Rs):</t>
  </si>
  <si>
    <t>Price parameters</t>
  </si>
  <si>
    <t>High (during the FY)</t>
  </si>
  <si>
    <t>Low (during the FY)</t>
  </si>
  <si>
    <t>Index (of the Designated Stock Exchange): BSE Sensex</t>
  </si>
  <si>
    <t>*30th calendar day has been taken as listing date plus 29 calendar days.</t>
  </si>
  <si>
    <t>** 90th calendar day  has been taken as listing date plus 89 calendar days.</t>
  </si>
  <si>
    <t>Basis for Issue Price and Comparison with Peer Group &amp; Industry Average (Source of accounting ratios of peer group and industry average may be indicated; source of the accounting ratios may generally be the same, however in case of different sources, reasons for the same may be indicated)</t>
  </si>
  <si>
    <t>Accounting ratio</t>
  </si>
  <si>
    <t>Name of company</t>
  </si>
  <si>
    <t xml:space="preserve">At the end of 3rd  FY </t>
  </si>
  <si>
    <t>EPS (Basic &amp; before Extraordinary Items )</t>
  </si>
  <si>
    <t>Peer Group:</t>
  </si>
  <si>
    <t>Industry Avg:</t>
  </si>
  <si>
    <t>P/E</t>
  </si>
  <si>
    <t>NAV per share based on balance sheet</t>
  </si>
  <si>
    <t>Any other material information</t>
  </si>
  <si>
    <t xml:space="preserve"> </t>
  </si>
  <si>
    <t xml:space="preserve">(iii) Reasons for delay in implementation, if any </t>
  </si>
  <si>
    <t>(i) as disclosed in the offer document^</t>
  </si>
  <si>
    <t>RONW (%)</t>
  </si>
  <si>
    <t>As per finalised Basis of Allotment minutes.</t>
  </si>
  <si>
    <t>Since the issue is being made in terms of Chapter IX of the SEBI (ICDR) Regulations, 2018 there is no requirement of appointing a IPO Grading agency.</t>
  </si>
  <si>
    <t>*Total Number of  Shares applied in valid application in each category are only considered.</t>
  </si>
  <si>
    <t>(ii) Actual implementation</t>
  </si>
  <si>
    <t>As disclosed in the offer document (See Clause (9) (K) of Schedule VI to SEBI (ICDR) Regulations, 2018)*</t>
  </si>
  <si>
    <t>Status of implementation of project/ commencement of commercial production (as submitted to stock exchanges under Regulation 32 of the SEBI (Listing Obligations &amp; Disclosure Requirements) , 2015</t>
  </si>
  <si>
    <t>Not Applicable as the issue size was less than Rs. 100 Crores</t>
  </si>
  <si>
    <t>Sectorial Index# (SME IPO)</t>
  </si>
  <si>
    <t>QIB holding (as a % of total outstanding capital) as disclosed to stock exchanges (See Regulation 31 of the SEBI (Listing Obligations &amp; Disclosure Requirements) , 2015</t>
  </si>
  <si>
    <t>Financials of the issuer (as per the annual financial results submitted to stock exchange in Regulation 33 of the SEBI (Listing Obligations &amp; Disclosure Requirements) , 2015</t>
  </si>
  <si>
    <t>Change, if any, in directors of issuer from the disclosures in the offer document (See Regulation 68 and Schedule III of the SEBI (Listing Obligations &amp; Disclosure Requirements) , 2015</t>
  </si>
  <si>
    <t>Note : Industry average has been calculated by taking the average of peer group companies.Out of the Companies mentioned above table in peer group companies having positive data are only considered for calculation of Industry average.</t>
  </si>
  <si>
    <t>Closing price</t>
  </si>
  <si>
    <t>2. Where the 30th day / 90th day / March 31 of a particular year falls on the day when there is no trade in equity share of the Company , preceding trading day has been considered and accordingly corresponding data of BSE Sensex and SME IPO is mentioned in the table above. in case there is no trading on previous trading day then day when trading took place is considered.</t>
  </si>
  <si>
    <t>Status of utilization of issue proceeds (as submitted to stock exchanges under Regulation 32 of the SEBI (Listing Obligations &amp; Disclosure Requirements) , 2015 (Rs. In Lakhs)</t>
  </si>
  <si>
    <r>
      <rPr>
        <b/>
        <i/>
        <sz val="10"/>
        <rFont val="Times New Roman"/>
        <family val="1"/>
      </rPr>
      <t>Note:</t>
    </r>
    <r>
      <rPr>
        <i/>
        <sz val="10"/>
        <rFont val="Times New Roman"/>
        <family val="1"/>
      </rPr>
      <t xml:space="preserve"> 1. Where the 30th day / 90th day / March 31 of a particular year falls on a BSE trading holiday, the immediately previous trading day has been considered.</t>
    </r>
  </si>
  <si>
    <t>TRIDENT LIFELINE  LIMITED</t>
  </si>
  <si>
    <t>Initial Public Offering (IPO) on BSE SME</t>
  </si>
  <si>
    <t>₹ 3,534.19 Lakhs</t>
  </si>
  <si>
    <t>Source: BSE</t>
  </si>
  <si>
    <t>Source: BSE (Based on Free Float equity shares)</t>
  </si>
  <si>
    <t>Rs. 101/-</t>
  </si>
  <si>
    <t>Market Price (BSE)</t>
  </si>
  <si>
    <t>At close of listing day (10.10.2022)</t>
  </si>
  <si>
    <t xml:space="preserve">As at the end of 1st FY after the listing of the issue (31.03.2023) </t>
  </si>
  <si>
    <t>As at the end of 2nd FY after the listing of the issue (31.03.2024)</t>
  </si>
  <si>
    <t>As at the end of 3rd FY after the listing of the issue (31.03.2025)</t>
  </si>
  <si>
    <t>Issuer: Trident Lifeline Limited</t>
  </si>
  <si>
    <t>Chandra bhagat Pharma Limited</t>
  </si>
  <si>
    <t>Vaishali Pharma Limited</t>
  </si>
  <si>
    <t xml:space="preserve">At the end of 1st FY  </t>
  </si>
  <si>
    <t>1.24 times</t>
  </si>
  <si>
    <t xml:space="preserve">At the end of 2nd FY </t>
  </si>
  <si>
    <t># For sectorial index data for BSE SME Index has been provided here.</t>
  </si>
  <si>
    <t>Since the company's share were listed on October 10, 2022, we are considering March 31, 2023 as the 1st Financial Year.</t>
  </si>
  <si>
    <t>Note: Since the company's share were listed on October 10, 2022, we are considering March 31, 2023 as the 1st Financial Year.</t>
  </si>
  <si>
    <t>At close of 30th calendar day (07.11.2022) from listing day*</t>
  </si>
  <si>
    <t>2nd FY                    (March 31, 2024)</t>
  </si>
  <si>
    <t>3rd FY (March 31, 2025)</t>
  </si>
  <si>
    <t>1st FY * (March 31, 2023)</t>
  </si>
  <si>
    <t>N.A.</t>
  </si>
  <si>
    <t xml:space="preserve">*Source:  Prospectus dated September 19, 2022.                                                                                                                                                                                                                                                                                                                                                                                                                                                                                                               #Source:Results for the FY 2022-23 will be updated on completion of FY 2022-23 and consequently data of the peer group will be updated on completion of first FY 2022-23.                                                                                                                                                                                                                                                              </t>
  </si>
  <si>
    <t>At close of 90th calendar day (06.01.2023) from listing day**</t>
  </si>
  <si>
    <t xml:space="preserve">(ii) at the end of 1st FY </t>
  </si>
  <si>
    <t xml:space="preserve">(iii) at the end of 2nd FY </t>
  </si>
  <si>
    <t xml:space="preserve">(iv) at the end of 3rd FY </t>
  </si>
  <si>
    <t>Frequently Traded (44.23%)</t>
  </si>
  <si>
    <t>During the financial year, Mr. Arvind Basudeo Prasad (DIN:08467983) was resigned from the post of Director w.e.f. 27th June, 2023 due to some preoccupation. The Board has  laced on record its sincere appreciation for efficient and mature advice by Mr. Arvind Basudeo Prasad as a Director of the Company. Mr. Hardik J. Desai (DIN: 01358227) has been evaluated and appointed as a Chairman (Executive) of the board as well as Company at board meeting held on 27th June, 2022. Mr. Mayurkumar Mansukhbhai Gajera (DIN: 08629139) has been evaluated and appointed as a Whole Time Director of the Company at board meeting held on 27th June, 2022 subject to approval of the members.
The members have approved the same at previous AGM held on 4th July, 2022. Mr. Shravan H Patel (DIN: 08629141) was appointed as Managing Director (Additional Director) on 27th June, 2022 and was regularized and approved the appointment as Managing Director by the members at previous AGM held on 4th July, 2022. Mrs. Maniya Hardik Desai (DIN: 05351685) was appointed as an additional non-executive director of the Company on 27th June, 2022 and was regularized by the members at previous AGM held on 4th July, 2022. She is liable to retire by rotation and being eligible, offers herself for re-appointment at the ensuing AGM. Further, the Nomination &amp; Remuneration Committee and the Board of directors have recommended her reappointment for the approval of the shareholders of the Company in the forthcoming Annual General Meeting of the Company. Ms. Aena Surana (DIN: 09652356) was appointed as Independent Non-Executive Director (Additional Director) on 27th June, 2022 and was regularized by the members at previous AGM held on 4th July, 2022. Mr. Dhavl Vimal Shah (DIN: 06366475) was appointed as Independent Non-Executive Director (Additional Director) on 27th June, 2022 and was regularized by the members at previous AGM held on 4th July, 2022. After the closure of the financial year, Mr. Dhavl Vimal Shah has resigned from the post of Independent Director w.e.f. 15th July, 2023 due to his personal reasons and other professional commitments</t>
  </si>
  <si>
    <t>Closing price (as at 31.03.2024)</t>
  </si>
  <si>
    <t>Closing price (31.03.2025)</t>
  </si>
  <si>
    <t>Frequently Traded (23.69%)</t>
  </si>
  <si>
    <t>During the financial year, Mr. Dhaval Vimal Shah (DIN: 06366475) Independent director of the company resigned w.e.f July 15, 2023.</t>
  </si>
  <si>
    <t>Appoitment of Mishal Shailesh Patel (DIN: 10250091) Independent Director of the Company w.e.f July 22, 2023</t>
  </si>
  <si>
    <t>Comment in Statement:-Balance Amount is still with company and required to be utilized</t>
  </si>
  <si>
    <t>Frequently Traded (23.31%)</t>
  </si>
  <si>
    <t>Mr. Mayurkumar Mansukhbhai Gajera (DIN: 08629139), Whole Time Director and Chief Financial Officer of the Company has resigned w.e.f. 16-05-2024.
Mrs. Rupaben Chetan Jariwala (DIN: 08543127) has been appointed as Additional 
Director and as a Whole-time Director of the Company w.e.f. 16-05-2024.
Mrs. Falguni Bhavesh Jariwala (DIN: 10584711) has been appointed as Independent Director 
(Additional director) of the Company w.e.f. 27-04-2024.
Ms. Aena Surana (DIN: 09652356), Independent Director of the Company has resigned w.e.f. 27-04-2024.</t>
  </si>
  <si>
    <t xml:space="preserve">Source: : Statement of Deviation or Variation of funds under Regulation 32 of SEBI (Listing Obligations and Disclosure Requirements)
Regulations, 2015 for Quarter ended September 30, 2025 </t>
  </si>
  <si>
    <t>1) Net Incremental Working Capital Requirement Rs. 2029.65 Lakhs                                                                       2) General Corporate Purpose Rs. 670.48 Lakhs                                                                                            3) Product registration in the International Markets Rs. 61.74  Lakhs 
4)Issue Related Expenses of Rs. 300.00 Lakhs</t>
  </si>
  <si>
    <t>1) Net Incremental Working Capital Requirement Rs. 2,050 Lakhs                                                                    2) General Corporate Purpose Rs. 670.53 Lakhs                                                                                           3) Product registration in the International Markets Rs. 513.66 Lakhs
4)Issue Related Expenses of Rs. 300.00 Lakhs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</si>
</sst>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font>
      <sz val="11"/>
      <color theme="1"/>
      <name val="Calibri"/>
      <family val="2"/>
      <scheme val="minor"/>
    </font>
    <font>
      <b/>
      <u/>
      <sz val="10"/>
      <name val="Times New Roman"/>
      <family val="1"/>
    </font>
    <font>
      <sz val="10"/>
      <color theme="1"/>
      <name val="Times New Roman"/>
      <family val="1"/>
    </font>
    <font>
      <b/>
      <sz val="10"/>
      <color theme="1"/>
      <name val="Times New Roman"/>
      <family val="1"/>
    </font>
    <font>
      <b/>
      <sz val="10"/>
      <name val="Times New Roman"/>
      <family val="1"/>
    </font>
    <font>
      <sz val="10"/>
      <name val="Times New Roman"/>
      <family val="1"/>
    </font>
    <font>
      <i/>
      <sz val="10"/>
      <name val="Times New Roman"/>
      <family val="1"/>
    </font>
    <font>
      <b/>
      <i/>
      <sz val="10"/>
      <name val="Times New Roman"/>
      <family val="1"/>
    </font>
    <font>
      <b/>
      <sz val="10"/>
      <color rgb="FFFF0000"/>
      <name val="Times New Roman"/>
      <family val="1"/>
    </font>
    <font>
      <b/>
      <sz val="10"/>
      <color theme="1" tint="4.9989318521683403E-2"/>
      <name val="Times New Roman"/>
      <family val="1"/>
    </font>
    <font>
      <i/>
      <sz val="10"/>
      <color theme="1"/>
      <name val="Times New Roman"/>
      <family val="1"/>
    </font>
    <font>
      <sz val="10"/>
      <color rgb="FF000000"/>
      <name val="Times New Roman"/>
      <family val="1"/>
    </font>
    <font>
      <b/>
      <sz val="10"/>
      <color indexed="8"/>
      <name val="Times New Roman"/>
      <family val="1"/>
    </font>
    <font>
      <i/>
      <sz val="10"/>
      <color indexed="8"/>
      <name val="Times New Roman"/>
      <family val="1"/>
    </font>
    <font>
      <b/>
      <i/>
      <sz val="10"/>
      <color theme="1"/>
      <name val="Times New Roman"/>
      <family val="1"/>
    </font>
    <font>
      <sz val="11"/>
      <color theme="1"/>
      <name val="Calibri"/>
      <family val="2"/>
      <scheme val="minor"/>
    </font>
    <font>
      <sz val="10"/>
      <color rgb="FF000000"/>
      <name val="MyFirstFont"/>
    </font>
  </fonts>
  <fills count="2">
    <fill>
      <patternFill patternType="none"/>
    </fill>
    <fill>
      <patternFill patternType="gray125"/>
    </fill>
  </fills>
  <borders count="3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theme="0" tint="-0.249977111117893"/>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style="thin">
        <color indexed="64"/>
      </bottom>
      <diagonal/>
    </border>
    <border>
      <left style="thin">
        <color theme="1"/>
      </left>
      <right style="thin">
        <color theme="1"/>
      </right>
      <top style="thin">
        <color theme="1"/>
      </top>
      <bottom style="thin">
        <color theme="1"/>
      </bottom>
      <diagonal/>
    </border>
    <border>
      <left style="thin">
        <color indexed="64"/>
      </left>
      <right/>
      <top style="thin">
        <color indexed="64"/>
      </top>
      <bottom style="thin">
        <color indexed="64"/>
      </bottom>
      <diagonal/>
    </border>
    <border>
      <left style="thin">
        <color theme="1"/>
      </left>
      <right style="thin">
        <color theme="1"/>
      </right>
      <top style="thin">
        <color theme="1"/>
      </top>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theme="0" tint="-0.249977111117893"/>
      </top>
      <bottom/>
      <diagonal/>
    </border>
    <border>
      <left/>
      <right/>
      <top style="thin">
        <color theme="0" tint="-0.249977111117893"/>
      </top>
      <bottom/>
      <diagonal/>
    </border>
    <border>
      <left/>
      <right style="thin">
        <color theme="0" tint="-0.249977111117893"/>
      </right>
      <top/>
      <bottom/>
      <diagonal/>
    </border>
    <border>
      <left style="thin">
        <color theme="0" tint="-0.249977111117893"/>
      </left>
      <right/>
      <top style="thin">
        <color theme="0" tint="-0.249977111117893"/>
      </top>
      <bottom/>
      <diagonal/>
    </border>
    <border>
      <left style="thin">
        <color theme="1"/>
      </left>
      <right style="thin">
        <color theme="1"/>
      </right>
      <top/>
      <bottom style="thin">
        <color theme="1"/>
      </bottom>
      <diagonal/>
    </border>
    <border>
      <left/>
      <right/>
      <top style="thin">
        <color theme="1"/>
      </top>
      <bottom style="thin">
        <color indexed="64"/>
      </bottom>
      <diagonal/>
    </border>
    <border>
      <left style="thin">
        <color theme="1"/>
      </left>
      <right/>
      <top style="thin">
        <color indexed="64"/>
      </top>
      <bottom style="thin">
        <color theme="1"/>
      </bottom>
      <diagonal/>
    </border>
    <border>
      <left/>
      <right/>
      <top style="thin">
        <color indexed="64"/>
      </top>
      <bottom style="thin">
        <color theme="1"/>
      </bottom>
      <diagonal/>
    </border>
    <border>
      <left/>
      <right style="thin">
        <color theme="1"/>
      </right>
      <top style="thin">
        <color indexed="64"/>
      </top>
      <bottom style="thin">
        <color theme="1"/>
      </bottom>
      <diagonal/>
    </border>
    <border>
      <left style="thin">
        <color indexed="64"/>
      </left>
      <right/>
      <top/>
      <bottom/>
      <diagonal/>
    </border>
    <border>
      <left style="thin">
        <color indexed="64"/>
      </left>
      <right style="thin">
        <color indexed="64"/>
      </right>
      <top/>
      <bottom style="thin">
        <color theme="0" tint="-0.249977111117893"/>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indexed="64"/>
      </left>
      <right style="thin">
        <color theme="1"/>
      </right>
      <top style="thin">
        <color theme="1"/>
      </top>
      <bottom style="thin">
        <color indexed="64"/>
      </bottom>
      <diagonal/>
    </border>
    <border>
      <left style="thin">
        <color theme="1"/>
      </left>
      <right style="thin">
        <color theme="1"/>
      </right>
      <top style="thin">
        <color theme="1"/>
      </top>
      <bottom style="thin">
        <color indexed="64"/>
      </bottom>
      <diagonal/>
    </border>
    <border>
      <left style="thin">
        <color indexed="64"/>
      </left>
      <right/>
      <top style="thin">
        <color indexed="64"/>
      </top>
      <bottom style="thin">
        <color theme="1"/>
      </bottom>
      <diagonal/>
    </border>
  </borders>
  <cellStyleXfs count="2">
    <xf numFmtId="0" fontId="0" fillId="0" borderId="0"/>
    <xf numFmtId="9" fontId="15" fillId="0" borderId="0" applyFont="0" applyFill="0" applyBorder="0" applyAlignment="0" applyProtection="0"/>
  </cellStyleXfs>
  <cellXfs count="155">
    <xf numFmtId="0" fontId="0" fillId="0" borderId="0" xfId="0"/>
    <xf numFmtId="10" fontId="2" fillId="0" borderId="1" xfId="1" applyNumberFormat="1" applyFont="1" applyFill="1" applyBorder="1" applyAlignment="1">
      <alignment horizontal="center" vertical="center"/>
    </xf>
    <xf numFmtId="0" fontId="2" fillId="0" borderId="0" xfId="0" applyFont="1" applyAlignment="1">
      <alignment vertical="center" wrapText="1"/>
    </xf>
    <xf numFmtId="0" fontId="3" fillId="0" borderId="0" xfId="0" applyFont="1" applyAlignment="1">
      <alignment vertical="center" wrapText="1"/>
    </xf>
    <xf numFmtId="0" fontId="3" fillId="0" borderId="0" xfId="0" applyFont="1" applyAlignment="1">
      <alignment horizontal="center" vertical="center" wrapText="1"/>
    </xf>
    <xf numFmtId="0" fontId="4" fillId="0" borderId="1" xfId="0" applyFont="1" applyBorder="1" applyAlignment="1">
      <alignment vertical="center" wrapText="1"/>
    </xf>
    <xf numFmtId="0" fontId="2" fillId="0" borderId="1" xfId="0" applyFont="1" applyBorder="1" applyAlignment="1">
      <alignment vertical="center" wrapText="1"/>
    </xf>
    <xf numFmtId="0" fontId="5" fillId="0" borderId="0" xfId="0" applyFont="1" applyAlignment="1">
      <alignment horizontal="center" vertical="center" wrapText="1"/>
    </xf>
    <xf numFmtId="0" fontId="4" fillId="0" borderId="2" xfId="0" applyFont="1" applyBorder="1" applyAlignment="1">
      <alignment horizontal="center" vertical="center" wrapText="1"/>
    </xf>
    <xf numFmtId="0" fontId="2" fillId="0" borderId="1" xfId="0" applyFont="1" applyBorder="1" applyAlignment="1">
      <alignment horizontal="left" vertical="center" wrapText="1"/>
    </xf>
    <xf numFmtId="0" fontId="4" fillId="0" borderId="0" xfId="0" applyFont="1" applyAlignment="1">
      <alignment horizontal="center" vertical="center" wrapText="1"/>
    </xf>
    <xf numFmtId="0" fontId="6" fillId="0" borderId="0" xfId="0" applyFont="1" applyAlignment="1">
      <alignment horizontal="left" vertical="center" wrapText="1"/>
    </xf>
    <xf numFmtId="0" fontId="2" fillId="0" borderId="0" xfId="0" applyFont="1" applyAlignment="1">
      <alignment horizontal="left" vertical="center" wrapText="1"/>
    </xf>
    <xf numFmtId="0" fontId="4" fillId="0" borderId="0" xfId="0" applyFont="1" applyAlignment="1">
      <alignment vertical="center" wrapText="1"/>
    </xf>
    <xf numFmtId="0" fontId="7" fillId="0" borderId="0" xfId="0" applyFont="1" applyAlignment="1">
      <alignment horizontal="left" vertical="center" wrapText="1"/>
    </xf>
    <xf numFmtId="0" fontId="5" fillId="0" borderId="0" xfId="0" applyFont="1" applyAlignment="1">
      <alignment horizontal="left" vertical="center" wrapText="1"/>
    </xf>
    <xf numFmtId="0" fontId="3" fillId="0" borderId="8" xfId="0" applyFont="1" applyBorder="1" applyAlignment="1">
      <alignment horizontal="left" vertical="center" wrapText="1"/>
    </xf>
    <xf numFmtId="0" fontId="4" fillId="0" borderId="0" xfId="0" applyFont="1" applyAlignment="1">
      <alignment horizontal="left" vertical="center" wrapText="1"/>
    </xf>
    <xf numFmtId="0" fontId="3" fillId="0" borderId="4" xfId="0" applyFont="1" applyBorder="1" applyAlignment="1">
      <alignment horizontal="left" vertical="center" wrapText="1"/>
    </xf>
    <xf numFmtId="10" fontId="5" fillId="0" borderId="0" xfId="1" applyNumberFormat="1" applyFont="1" applyFill="1" applyAlignment="1">
      <alignment horizontal="left" vertical="center" wrapText="1"/>
    </xf>
    <xf numFmtId="0" fontId="4" fillId="0" borderId="1" xfId="0" applyFont="1" applyBorder="1" applyAlignment="1">
      <alignment horizontal="left" vertical="center" wrapText="1"/>
    </xf>
    <xf numFmtId="0" fontId="4" fillId="0" borderId="1" xfId="0" applyFont="1" applyBorder="1" applyAlignment="1">
      <alignment horizontal="center" vertical="center" wrapText="1"/>
    </xf>
    <xf numFmtId="0" fontId="5" fillId="0" borderId="1" xfId="0" applyFont="1" applyBorder="1" applyAlignment="1">
      <alignment horizontal="left" vertical="center" wrapText="1"/>
    </xf>
    <xf numFmtId="4" fontId="5" fillId="0" borderId="1" xfId="0" applyNumberFormat="1" applyFont="1" applyBorder="1" applyAlignment="1">
      <alignment vertical="center" wrapText="1"/>
    </xf>
    <xf numFmtId="0" fontId="2" fillId="0" borderId="0" xfId="0" applyFont="1" applyAlignment="1">
      <alignment vertical="center"/>
    </xf>
    <xf numFmtId="9" fontId="2" fillId="0" borderId="0" xfId="0" applyNumberFormat="1" applyFont="1" applyAlignment="1">
      <alignment vertical="center" wrapText="1"/>
    </xf>
    <xf numFmtId="0" fontId="4" fillId="0" borderId="3" xfId="0" applyFont="1" applyBorder="1" applyAlignment="1">
      <alignment horizontal="left" vertical="center" wrapText="1"/>
    </xf>
    <xf numFmtId="0" fontId="2" fillId="0" borderId="9" xfId="0" applyFont="1" applyBorder="1" applyAlignment="1">
      <alignment vertical="center" wrapText="1"/>
    </xf>
    <xf numFmtId="0" fontId="2" fillId="0" borderId="0" xfId="0" applyFont="1" applyAlignment="1">
      <alignment horizontal="center" vertical="center" wrapText="1"/>
    </xf>
    <xf numFmtId="0" fontId="4" fillId="0" borderId="13" xfId="0" applyFont="1" applyBorder="1" applyAlignment="1">
      <alignment horizontal="center" vertical="center" wrapText="1"/>
    </xf>
    <xf numFmtId="0" fontId="8" fillId="0" borderId="0" xfId="0" applyFont="1" applyAlignment="1">
      <alignment vertical="center" wrapText="1"/>
    </xf>
    <xf numFmtId="0" fontId="3" fillId="0" borderId="12" xfId="0" applyFont="1" applyBorder="1" applyAlignment="1">
      <alignment horizontal="center" vertical="center" wrapText="1"/>
    </xf>
    <xf numFmtId="0" fontId="9" fillId="0" borderId="12"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28" xfId="0" applyFont="1" applyBorder="1" applyAlignment="1">
      <alignment horizontal="center" vertical="center" wrapText="1"/>
    </xf>
    <xf numFmtId="0" fontId="4" fillId="0" borderId="14" xfId="0" applyFont="1" applyBorder="1" applyAlignment="1">
      <alignment horizontal="center" vertical="center" wrapText="1"/>
    </xf>
    <xf numFmtId="0" fontId="2" fillId="0" borderId="15" xfId="0" applyFont="1" applyBorder="1" applyAlignment="1">
      <alignment horizontal="left" vertical="center" wrapText="1"/>
    </xf>
    <xf numFmtId="0" fontId="2" fillId="0" borderId="6" xfId="0" applyFont="1" applyBorder="1" applyAlignment="1">
      <alignment vertical="center" wrapText="1"/>
    </xf>
    <xf numFmtId="2" fontId="2" fillId="0" borderId="1" xfId="0" applyNumberFormat="1" applyFont="1" applyBorder="1" applyAlignment="1">
      <alignment horizontal="center" vertical="center" wrapText="1"/>
    </xf>
    <xf numFmtId="14" fontId="2" fillId="0" borderId="0" xfId="0" applyNumberFormat="1" applyFont="1" applyAlignment="1">
      <alignment vertical="center" wrapText="1"/>
    </xf>
    <xf numFmtId="2" fontId="2" fillId="0" borderId="0" xfId="0" applyNumberFormat="1" applyFont="1" applyAlignment="1">
      <alignment horizontal="right" vertical="center" wrapText="1"/>
    </xf>
    <xf numFmtId="0" fontId="3" fillId="0" borderId="19" xfId="0" applyFont="1" applyBorder="1" applyAlignment="1">
      <alignment vertical="center" wrapText="1"/>
    </xf>
    <xf numFmtId="14" fontId="2" fillId="0" borderId="0" xfId="0" applyNumberFormat="1" applyFont="1" applyAlignment="1">
      <alignment vertical="center"/>
    </xf>
    <xf numFmtId="0" fontId="4" fillId="0" borderId="21" xfId="0" applyFont="1" applyBorder="1" applyAlignment="1">
      <alignment horizontal="center" vertical="center" wrapText="1"/>
    </xf>
    <xf numFmtId="0" fontId="5" fillId="0" borderId="22" xfId="0" applyFont="1" applyBorder="1" applyAlignment="1">
      <alignment vertical="center" wrapText="1"/>
    </xf>
    <xf numFmtId="0" fontId="5" fillId="0" borderId="20" xfId="0" applyFont="1" applyBorder="1" applyAlignment="1">
      <alignment vertical="center" wrapText="1"/>
    </xf>
    <xf numFmtId="14" fontId="5" fillId="0" borderId="20" xfId="0" applyNumberFormat="1" applyFont="1" applyBorder="1" applyAlignment="1">
      <alignment vertical="center" wrapText="1"/>
    </xf>
    <xf numFmtId="15" fontId="4" fillId="0" borderId="0" xfId="0" applyNumberFormat="1" applyFont="1" applyAlignment="1">
      <alignment vertical="center" wrapText="1"/>
    </xf>
    <xf numFmtId="15" fontId="4" fillId="0" borderId="0" xfId="0" applyNumberFormat="1" applyFont="1" applyAlignment="1">
      <alignment horizontal="left" vertical="center" wrapText="1"/>
    </xf>
    <xf numFmtId="2" fontId="5" fillId="0" borderId="1" xfId="0" applyNumberFormat="1" applyFont="1" applyBorder="1" applyAlignment="1">
      <alignment horizontal="center" vertical="center" wrapText="1"/>
    </xf>
    <xf numFmtId="2" fontId="5" fillId="0" borderId="3" xfId="0" applyNumberFormat="1" applyFont="1" applyBorder="1" applyAlignment="1">
      <alignment horizontal="center" vertical="center" wrapText="1"/>
    </xf>
    <xf numFmtId="0" fontId="5" fillId="0" borderId="3" xfId="0" applyFont="1" applyBorder="1" applyAlignment="1">
      <alignment horizontal="center" vertical="center" wrapText="1"/>
    </xf>
    <xf numFmtId="4" fontId="11" fillId="0" borderId="1" xfId="0" applyNumberFormat="1" applyFont="1" applyBorder="1" applyAlignment="1">
      <alignment horizontal="center" vertical="center"/>
    </xf>
    <xf numFmtId="4" fontId="5" fillId="0" borderId="3" xfId="0" applyNumberFormat="1" applyFont="1" applyBorder="1" applyAlignment="1">
      <alignment horizontal="center" vertical="center" wrapText="1"/>
    </xf>
    <xf numFmtId="4" fontId="11" fillId="0" borderId="1" xfId="0" applyNumberFormat="1" applyFont="1" applyBorder="1" applyAlignment="1">
      <alignment horizontal="center"/>
    </xf>
    <xf numFmtId="4" fontId="2" fillId="0" borderId="3" xfId="0" applyNumberFormat="1" applyFont="1" applyBorder="1" applyAlignment="1">
      <alignment horizontal="center" vertical="center" wrapText="1"/>
    </xf>
    <xf numFmtId="0" fontId="5" fillId="0" borderId="24" xfId="0" applyFont="1" applyBorder="1" applyAlignment="1">
      <alignment vertical="center" wrapText="1"/>
    </xf>
    <xf numFmtId="0" fontId="12" fillId="0" borderId="1" xfId="0" applyFont="1" applyBorder="1" applyAlignment="1">
      <alignment horizontal="center" vertical="center" wrapText="1"/>
    </xf>
    <xf numFmtId="2" fontId="2" fillId="0" borderId="1" xfId="0" applyNumberFormat="1" applyFont="1" applyBorder="1" applyAlignment="1">
      <alignment horizontal="center" vertical="center"/>
    </xf>
    <xf numFmtId="0" fontId="5" fillId="0" borderId="0" xfId="0" applyFont="1" applyAlignment="1">
      <alignment vertical="center" wrapText="1"/>
    </xf>
    <xf numFmtId="0" fontId="2" fillId="0" borderId="1" xfId="0" applyFont="1" applyBorder="1" applyAlignment="1">
      <alignment horizontal="center" vertical="center"/>
    </xf>
    <xf numFmtId="4" fontId="4" fillId="0" borderId="1" xfId="0" applyNumberFormat="1" applyFont="1" applyBorder="1" applyAlignment="1">
      <alignment horizontal="center" vertical="center" wrapText="1"/>
    </xf>
    <xf numFmtId="2" fontId="3" fillId="0" borderId="1" xfId="0" applyNumberFormat="1" applyFont="1" applyBorder="1" applyAlignment="1">
      <alignment horizontal="center" vertical="center"/>
    </xf>
    <xf numFmtId="10" fontId="2" fillId="0" borderId="1" xfId="0" applyNumberFormat="1" applyFont="1" applyBorder="1" applyAlignment="1">
      <alignment horizontal="center" vertical="center"/>
    </xf>
    <xf numFmtId="10" fontId="2" fillId="0" borderId="1" xfId="0" applyNumberFormat="1" applyFont="1" applyBorder="1" applyAlignment="1">
      <alignment horizontal="center" vertical="center" wrapText="1"/>
    </xf>
    <xf numFmtId="4" fontId="2" fillId="0" borderId="0" xfId="0" applyNumberFormat="1" applyFont="1" applyAlignment="1">
      <alignment vertical="center" wrapText="1"/>
    </xf>
    <xf numFmtId="10" fontId="4" fillId="0" borderId="1" xfId="0" applyNumberFormat="1" applyFont="1" applyBorder="1" applyAlignment="1">
      <alignment horizontal="center" vertical="center" wrapText="1"/>
    </xf>
    <xf numFmtId="10" fontId="3" fillId="0" borderId="1" xfId="0" applyNumberFormat="1" applyFont="1" applyBorder="1" applyAlignment="1">
      <alignment horizontal="center" vertical="center"/>
    </xf>
    <xf numFmtId="10" fontId="3" fillId="0" borderId="1" xfId="1" applyNumberFormat="1" applyFont="1" applyFill="1" applyBorder="1" applyAlignment="1">
      <alignment horizontal="center" vertical="center"/>
    </xf>
    <xf numFmtId="0" fontId="3" fillId="0" borderId="1" xfId="0" applyFont="1" applyBorder="1" applyAlignment="1">
      <alignment vertical="center" wrapText="1"/>
    </xf>
    <xf numFmtId="0" fontId="2" fillId="0" borderId="5" xfId="0" applyFont="1" applyBorder="1" applyAlignment="1">
      <alignment vertical="center" wrapText="1"/>
    </xf>
    <xf numFmtId="2" fontId="16" fillId="0" borderId="0" xfId="0" applyNumberFormat="1" applyFont="1" applyAlignment="1">
      <alignment horizontal="center"/>
    </xf>
    <xf numFmtId="0" fontId="14" fillId="0" borderId="1" xfId="0" applyFont="1" applyBorder="1" applyAlignment="1">
      <alignment horizontal="left" vertical="center" wrapText="1"/>
    </xf>
    <xf numFmtId="0" fontId="4" fillId="0" borderId="19" xfId="0" applyFont="1" applyBorder="1" applyAlignment="1">
      <alignment horizontal="center" vertical="center" wrapText="1"/>
    </xf>
    <xf numFmtId="0" fontId="4" fillId="0" borderId="29" xfId="0" applyFont="1" applyBorder="1" applyAlignment="1">
      <alignment horizontal="center" vertical="center" wrapText="1"/>
    </xf>
    <xf numFmtId="0" fontId="13" fillId="0" borderId="17" xfId="0" applyFont="1" applyBorder="1" applyAlignment="1">
      <alignment horizontal="left" vertical="center" wrapText="1"/>
    </xf>
    <xf numFmtId="0" fontId="0" fillId="0" borderId="15" xfId="0" applyBorder="1"/>
    <xf numFmtId="0" fontId="0" fillId="0" borderId="18" xfId="0" applyBorder="1"/>
    <xf numFmtId="0" fontId="6" fillId="0" borderId="25" xfId="0" applyFont="1" applyBorder="1" applyAlignment="1">
      <alignment horizontal="left" vertical="center" wrapText="1"/>
    </xf>
    <xf numFmtId="0" fontId="6" fillId="0" borderId="26" xfId="0" applyFont="1" applyBorder="1" applyAlignment="1">
      <alignment horizontal="left" vertical="center" wrapText="1"/>
    </xf>
    <xf numFmtId="0" fontId="6" fillId="0" borderId="27" xfId="0" applyFont="1" applyBorder="1" applyAlignment="1">
      <alignment horizontal="left" vertical="center" wrapText="1"/>
    </xf>
    <xf numFmtId="0" fontId="2" fillId="0" borderId="15"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2" xfId="0" applyFont="1" applyBorder="1" applyAlignment="1">
      <alignment horizontal="center" vertical="center" wrapText="1"/>
    </xf>
    <xf numFmtId="0" fontId="3" fillId="0" borderId="8"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2" fontId="2" fillId="0" borderId="4" xfId="0" applyNumberFormat="1" applyFont="1" applyBorder="1" applyAlignment="1">
      <alignment horizontal="left" vertical="center" wrapText="1"/>
    </xf>
    <xf numFmtId="2" fontId="2" fillId="0" borderId="5" xfId="0" applyNumberFormat="1" applyFont="1" applyBorder="1" applyAlignment="1">
      <alignment horizontal="left" vertical="center" wrapText="1"/>
    </xf>
    <xf numFmtId="2" fontId="2" fillId="0" borderId="16" xfId="0" applyNumberFormat="1" applyFont="1" applyBorder="1" applyAlignment="1">
      <alignment horizontal="left" vertical="center" wrapText="1"/>
    </xf>
    <xf numFmtId="2" fontId="2" fillId="0" borderId="17" xfId="0" applyNumberFormat="1" applyFont="1" applyBorder="1" applyAlignment="1">
      <alignment horizontal="left" vertical="center" wrapText="1"/>
    </xf>
    <xf numFmtId="2" fontId="2" fillId="0" borderId="15" xfId="0" applyNumberFormat="1" applyFont="1" applyBorder="1" applyAlignment="1">
      <alignment horizontal="left" vertical="center" wrapText="1"/>
    </xf>
    <xf numFmtId="2" fontId="2" fillId="0" borderId="18" xfId="0" applyNumberFormat="1" applyFont="1" applyBorder="1" applyAlignment="1">
      <alignment horizontal="left" vertical="center" wrapText="1"/>
    </xf>
    <xf numFmtId="2" fontId="2" fillId="0" borderId="8" xfId="0" applyNumberFormat="1" applyFont="1" applyBorder="1" applyAlignment="1">
      <alignment horizontal="left" vertical="center" wrapText="1"/>
    </xf>
    <xf numFmtId="2" fontId="2" fillId="0" borderId="10" xfId="0" applyNumberFormat="1" applyFont="1" applyBorder="1" applyAlignment="1">
      <alignment horizontal="left" vertical="center" wrapText="1"/>
    </xf>
    <xf numFmtId="2" fontId="2" fillId="0" borderId="6" xfId="0" applyNumberFormat="1" applyFont="1" applyBorder="1" applyAlignment="1">
      <alignment horizontal="left" vertical="center" wrapText="1"/>
    </xf>
    <xf numFmtId="0" fontId="2" fillId="0" borderId="8"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6" xfId="0" applyFont="1" applyBorder="1" applyAlignment="1">
      <alignment horizontal="center" vertical="center" wrapText="1"/>
    </xf>
    <xf numFmtId="0" fontId="6" fillId="0" borderId="7" xfId="0" applyFont="1" applyBorder="1" applyAlignment="1">
      <alignment horizontal="left" vertical="center" wrapText="1"/>
    </xf>
    <xf numFmtId="0" fontId="4" fillId="0" borderId="8" xfId="0" applyFont="1" applyBorder="1" applyAlignment="1">
      <alignment horizontal="left" vertical="center" wrapText="1"/>
    </xf>
    <xf numFmtId="0" fontId="4" fillId="0" borderId="10" xfId="0" applyFont="1" applyBorder="1" applyAlignment="1">
      <alignment horizontal="left" vertical="center" wrapText="1"/>
    </xf>
    <xf numFmtId="0" fontId="4" fillId="0" borderId="6" xfId="0" applyFont="1" applyBorder="1" applyAlignment="1">
      <alignment horizontal="left" vertical="center" wrapText="1"/>
    </xf>
    <xf numFmtId="0" fontId="4" fillId="0" borderId="1" xfId="0" applyFont="1" applyBorder="1" applyAlignment="1">
      <alignment horizontal="center" vertical="center" wrapText="1"/>
    </xf>
    <xf numFmtId="0" fontId="6" fillId="0" borderId="23" xfId="0" applyFont="1" applyBorder="1" applyAlignment="1">
      <alignment horizontal="left" vertical="center" wrapText="1"/>
    </xf>
    <xf numFmtId="0" fontId="3" fillId="0" borderId="1"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32"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horizontal="left" vertical="center" wrapText="1"/>
    </xf>
    <xf numFmtId="0" fontId="12" fillId="0" borderId="1" xfId="0" applyFont="1" applyBorder="1" applyAlignment="1">
      <alignment horizontal="center" vertical="center" wrapText="1"/>
    </xf>
    <xf numFmtId="0" fontId="10" fillId="0" borderId="1" xfId="0" applyFont="1" applyBorder="1" applyAlignment="1">
      <alignment horizontal="left" vertical="center" wrapText="1"/>
    </xf>
    <xf numFmtId="0" fontId="10" fillId="0" borderId="1" xfId="0" applyFont="1" applyBorder="1" applyAlignment="1">
      <alignment horizontal="left" vertical="center"/>
    </xf>
    <xf numFmtId="0" fontId="5" fillId="0" borderId="1" xfId="0" applyFont="1" applyBorder="1" applyAlignment="1">
      <alignment horizontal="left" vertical="center" wrapText="1"/>
    </xf>
    <xf numFmtId="0" fontId="4" fillId="0" borderId="1" xfId="0" applyFont="1" applyBorder="1" applyAlignment="1">
      <alignment horizontal="left" vertical="center" wrapText="1"/>
    </xf>
    <xf numFmtId="0" fontId="4" fillId="0" borderId="3" xfId="0" applyFont="1" applyBorder="1" applyAlignment="1">
      <alignment horizontal="left" vertical="center" wrapText="1"/>
    </xf>
    <xf numFmtId="0" fontId="4" fillId="0" borderId="12" xfId="0" applyFont="1" applyBorder="1" applyAlignment="1">
      <alignment horizontal="left" vertical="center" wrapText="1"/>
    </xf>
    <xf numFmtId="0" fontId="7" fillId="0" borderId="7" xfId="0" applyFont="1" applyBorder="1" applyAlignment="1">
      <alignment horizontal="left" vertical="center" wrapText="1"/>
    </xf>
    <xf numFmtId="2" fontId="2" fillId="0" borderId="1" xfId="0" applyNumberFormat="1" applyFont="1" applyBorder="1" applyAlignment="1">
      <alignment horizontal="center" vertical="center" wrapText="1"/>
    </xf>
    <xf numFmtId="0" fontId="2" fillId="0" borderId="1" xfId="0" applyFont="1" applyBorder="1" applyAlignment="1">
      <alignment vertical="center" wrapText="1"/>
    </xf>
    <xf numFmtId="0" fontId="2" fillId="0" borderId="3" xfId="0" applyFont="1" applyBorder="1" applyAlignment="1">
      <alignment horizontal="left" vertical="center" wrapText="1"/>
    </xf>
    <xf numFmtId="0" fontId="2" fillId="0" borderId="12" xfId="0" applyFont="1" applyBorder="1" applyAlignment="1">
      <alignment horizontal="left" vertical="center" wrapText="1"/>
    </xf>
    <xf numFmtId="0" fontId="2" fillId="0" borderId="9" xfId="0" applyFont="1" applyBorder="1" applyAlignment="1">
      <alignment horizontal="center" vertical="center" wrapText="1"/>
    </xf>
    <xf numFmtId="0" fontId="2" fillId="0" borderId="35" xfId="0" applyFont="1" applyBorder="1" applyAlignment="1">
      <alignment horizontal="left" vertical="center" wrapText="1"/>
    </xf>
    <xf numFmtId="0" fontId="2" fillId="0" borderId="26" xfId="0" applyFont="1" applyBorder="1" applyAlignment="1">
      <alignment horizontal="left" vertical="center" wrapText="1"/>
    </xf>
    <xf numFmtId="0" fontId="2" fillId="0" borderId="27" xfId="0" applyFont="1" applyBorder="1" applyAlignment="1">
      <alignment horizontal="left" vertical="center" wrapText="1"/>
    </xf>
    <xf numFmtId="0" fontId="2" fillId="0" borderId="33" xfId="0" applyFont="1" applyBorder="1" applyAlignment="1">
      <alignment horizontal="center" vertical="center" wrapText="1"/>
    </xf>
    <xf numFmtId="0" fontId="2" fillId="0" borderId="34"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32" xfId="0" applyFont="1" applyBorder="1" applyAlignment="1">
      <alignment horizontal="center" vertical="center" wrapText="1"/>
    </xf>
    <xf numFmtId="10" fontId="2" fillId="0" borderId="9" xfId="0" applyNumberFormat="1" applyFont="1" applyBorder="1" applyAlignment="1">
      <alignment horizontal="center" vertical="center" wrapText="1"/>
    </xf>
    <xf numFmtId="0" fontId="10" fillId="0" borderId="7" xfId="0" applyFont="1" applyBorder="1" applyAlignment="1">
      <alignment horizontal="left" vertical="center" wrapText="1"/>
    </xf>
    <xf numFmtId="0" fontId="4" fillId="0" borderId="8" xfId="0" applyFont="1" applyBorder="1" applyAlignment="1">
      <alignment horizontal="right" vertical="center" wrapText="1"/>
    </xf>
    <xf numFmtId="0" fontId="4" fillId="0" borderId="10" xfId="0" applyFont="1" applyBorder="1" applyAlignment="1">
      <alignment horizontal="right" vertical="center" wrapText="1"/>
    </xf>
    <xf numFmtId="0" fontId="4" fillId="0" borderId="6" xfId="0" applyFont="1" applyBorder="1" applyAlignment="1">
      <alignment horizontal="right" vertical="center" wrapText="1"/>
    </xf>
    <xf numFmtId="0" fontId="6" fillId="0" borderId="8" xfId="0" applyFont="1" applyBorder="1" applyAlignment="1">
      <alignment horizontal="left" vertical="center" wrapText="1"/>
    </xf>
    <xf numFmtId="0" fontId="6" fillId="0" borderId="10" xfId="0" applyFont="1" applyBorder="1" applyAlignment="1">
      <alignment horizontal="left" vertical="center" wrapText="1"/>
    </xf>
    <xf numFmtId="0" fontId="6" fillId="0" borderId="6" xfId="0" applyFont="1" applyBorder="1" applyAlignment="1">
      <alignment horizontal="left" vertical="center" wrapText="1"/>
    </xf>
    <xf numFmtId="0" fontId="6" fillId="0" borderId="1" xfId="0" applyFont="1" applyBorder="1" applyAlignment="1">
      <alignment horizontal="left" vertical="center" wrapText="1"/>
    </xf>
    <xf numFmtId="0" fontId="1" fillId="0" borderId="0" xfId="0" applyFont="1" applyAlignment="1">
      <alignment horizontal="left" vertical="center" wrapText="1"/>
    </xf>
    <xf numFmtId="0" fontId="6" fillId="0" borderId="0" xfId="0" applyFont="1" applyAlignment="1">
      <alignment horizontal="left" vertical="center" wrapText="1"/>
    </xf>
    <xf numFmtId="0" fontId="2" fillId="0" borderId="8" xfId="0" applyFont="1" applyBorder="1" applyAlignment="1">
      <alignment horizontal="left" vertical="center" wrapText="1"/>
    </xf>
    <xf numFmtId="0" fontId="2" fillId="0" borderId="10" xfId="0" applyFont="1" applyBorder="1" applyAlignment="1">
      <alignment horizontal="left" vertical="center" wrapText="1"/>
    </xf>
    <xf numFmtId="0" fontId="2" fillId="0" borderId="6" xfId="0" applyFont="1" applyBorder="1" applyAlignment="1">
      <alignment horizontal="left" vertical="center" wrapText="1"/>
    </xf>
    <xf numFmtId="0" fontId="7" fillId="0" borderId="1" xfId="0" applyFont="1" applyBorder="1" applyAlignment="1">
      <alignment horizontal="left" vertical="center" wrapText="1"/>
    </xf>
    <xf numFmtId="0" fontId="3" fillId="0" borderId="4" xfId="0" applyFont="1" applyBorder="1" applyAlignment="1">
      <alignment horizontal="left" vertical="top" wrapText="1"/>
    </xf>
    <xf numFmtId="0" fontId="3" fillId="0" borderId="5" xfId="0" applyFont="1" applyBorder="1" applyAlignment="1">
      <alignment horizontal="left" vertical="top" wrapText="1"/>
    </xf>
    <xf numFmtId="0" fontId="3" fillId="0" borderId="16" xfId="0" applyFont="1" applyBorder="1" applyAlignment="1">
      <alignment horizontal="left" vertical="top" wrapText="1"/>
    </xf>
    <xf numFmtId="10" fontId="2" fillId="0" borderId="7" xfId="0" applyNumberFormat="1" applyFont="1" applyBorder="1" applyAlignment="1">
      <alignment horizontal="center" vertical="center" wrapText="1"/>
    </xf>
    <xf numFmtId="10" fontId="2" fillId="0" borderId="30" xfId="0" applyNumberFormat="1" applyFont="1" applyBorder="1" applyAlignment="1">
      <alignment horizontal="center" vertical="center" wrapText="1"/>
    </xf>
    <xf numFmtId="10" fontId="2" fillId="0" borderId="31" xfId="0" applyNumberFormat="1" applyFont="1" applyBorder="1" applyAlignment="1">
      <alignment horizontal="center" vertical="center" wrapText="1"/>
    </xf>
    <xf numFmtId="10" fontId="2" fillId="0" borderId="32" xfId="0" applyNumberFormat="1" applyFont="1" applyBorder="1" applyAlignment="1">
      <alignment horizontal="center" vertical="center" wrapText="1"/>
    </xf>
    <xf numFmtId="0" fontId="5" fillId="0" borderId="8" xfId="0" applyFont="1" applyBorder="1" applyAlignment="1">
      <alignment horizontal="left" vertical="center"/>
    </xf>
    <xf numFmtId="0" fontId="5" fillId="0" borderId="6" xfId="0" applyFont="1" applyBorder="1" applyAlignment="1">
      <alignment horizontal="left" vertical="center"/>
    </xf>
  </cellXfs>
  <cellStyles count="2">
    <cellStyle name="Normal" xfId="0" builtinId="0"/>
    <cellStyle name="Percent" xfId="1"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104"/>
  <sheetViews>
    <sheetView tabSelected="1" topLeftCell="A49" zoomScale="85" zoomScaleNormal="85" workbookViewId="0">
      <selection activeCell="F54" sqref="F54"/>
    </sheetView>
  </sheetViews>
  <sheetFormatPr defaultColWidth="8.85546875" defaultRowHeight="12.75"/>
  <cols>
    <col min="1" max="1" width="8.85546875" style="2"/>
    <col min="2" max="2" width="40.28515625" style="2" customWidth="1"/>
    <col min="3" max="3" width="33.85546875" style="2" customWidth="1"/>
    <col min="4" max="4" width="18.7109375" style="2" customWidth="1"/>
    <col min="5" max="5" width="18" style="2" customWidth="1"/>
    <col min="6" max="6" width="16.5703125" style="2" customWidth="1"/>
    <col min="7" max="7" width="15" style="2" customWidth="1"/>
    <col min="8" max="8" width="9.140625" style="2" customWidth="1"/>
    <col min="9" max="9" width="10.85546875" style="2" customWidth="1"/>
    <col min="10" max="10" width="13.5703125" style="2" customWidth="1"/>
    <col min="11" max="11" width="12.28515625" style="2" customWidth="1"/>
    <col min="12" max="12" width="11.140625" style="2" customWidth="1"/>
    <col min="13" max="13" width="10" style="2" customWidth="1"/>
    <col min="14" max="14" width="10.5703125" style="2" customWidth="1"/>
    <col min="15" max="16384" width="8.85546875" style="2"/>
  </cols>
  <sheetData>
    <row r="1" spans="1:5" ht="14.45" customHeight="1">
      <c r="A1" s="140" t="s">
        <v>0</v>
      </c>
      <c r="B1" s="140"/>
      <c r="D1" s="3"/>
    </row>
    <row r="3" spans="1:5">
      <c r="A3" s="4" t="s">
        <v>1</v>
      </c>
      <c r="B3" s="5" t="s">
        <v>2</v>
      </c>
      <c r="C3" s="6" t="s">
        <v>63</v>
      </c>
    </row>
    <row r="4" spans="1:5">
      <c r="D4" s="7"/>
    </row>
    <row r="5" spans="1:5">
      <c r="A5" s="8">
        <v>1</v>
      </c>
      <c r="B5" s="5" t="s">
        <v>3</v>
      </c>
      <c r="C5" s="110" t="s">
        <v>64</v>
      </c>
      <c r="D5" s="110"/>
      <c r="E5" s="110"/>
    </row>
    <row r="6" spans="1:5" ht="15" customHeight="1">
      <c r="A6" s="10"/>
      <c r="B6" s="141"/>
      <c r="C6" s="141"/>
      <c r="D6" s="141"/>
      <c r="E6" s="12"/>
    </row>
    <row r="7" spans="1:5">
      <c r="A7" s="10"/>
      <c r="B7" s="13"/>
      <c r="D7" s="7"/>
    </row>
    <row r="8" spans="1:5" ht="21" customHeight="1">
      <c r="A8" s="10">
        <v>2</v>
      </c>
      <c r="B8" s="5" t="s">
        <v>4</v>
      </c>
      <c r="C8" s="6" t="s">
        <v>65</v>
      </c>
      <c r="D8" s="7"/>
    </row>
    <row r="9" spans="1:5">
      <c r="A9" s="10"/>
      <c r="B9" s="13"/>
      <c r="D9" s="7"/>
    </row>
    <row r="10" spans="1:5" ht="30.6" customHeight="1">
      <c r="A10" s="10">
        <v>3</v>
      </c>
      <c r="B10" s="5" t="s">
        <v>5</v>
      </c>
      <c r="C10" s="142" t="s">
        <v>48</v>
      </c>
      <c r="D10" s="143"/>
      <c r="E10" s="144"/>
    </row>
    <row r="11" spans="1:5">
      <c r="A11" s="10"/>
      <c r="B11" s="13"/>
      <c r="D11" s="7"/>
    </row>
    <row r="12" spans="1:5">
      <c r="A12" s="10">
        <v>4</v>
      </c>
      <c r="B12" s="5" t="s">
        <v>6</v>
      </c>
      <c r="C12" s="6" t="s">
        <v>78</v>
      </c>
      <c r="D12" s="7"/>
    </row>
    <row r="13" spans="1:5" ht="14.45" customHeight="1">
      <c r="A13" s="10"/>
      <c r="B13" s="139" t="s">
        <v>47</v>
      </c>
      <c r="C13" s="145"/>
      <c r="D13" s="7"/>
    </row>
    <row r="14" spans="1:5" ht="13.5" customHeight="1">
      <c r="A14" s="10"/>
      <c r="B14" s="153" t="s">
        <v>49</v>
      </c>
      <c r="C14" s="154"/>
      <c r="D14" s="7"/>
    </row>
    <row r="15" spans="1:5" ht="14.45" customHeight="1">
      <c r="A15" s="10"/>
      <c r="B15" s="11"/>
      <c r="C15" s="14"/>
      <c r="D15" s="7"/>
    </row>
    <row r="16" spans="1:5">
      <c r="A16" s="10"/>
      <c r="D16" s="7"/>
    </row>
    <row r="17" spans="1:14" ht="29.25" customHeight="1">
      <c r="A17" s="10">
        <v>5</v>
      </c>
      <c r="B17" s="146" t="s">
        <v>55</v>
      </c>
      <c r="C17" s="147"/>
      <c r="D17" s="147"/>
      <c r="E17" s="148"/>
      <c r="F17" s="13"/>
      <c r="G17" s="13"/>
      <c r="H17" s="13"/>
      <c r="I17" s="13"/>
      <c r="J17" s="15"/>
      <c r="K17" s="15"/>
      <c r="L17" s="15"/>
      <c r="M17" s="15"/>
      <c r="N17" s="15"/>
    </row>
    <row r="18" spans="1:14">
      <c r="A18" s="10"/>
      <c r="B18" s="16" t="s">
        <v>7</v>
      </c>
      <c r="C18" s="149" t="s">
        <v>8</v>
      </c>
      <c r="D18" s="149"/>
      <c r="E18" s="149"/>
      <c r="F18" s="17"/>
      <c r="G18" s="15"/>
      <c r="H18" s="15"/>
      <c r="I18" s="15"/>
      <c r="J18" s="15"/>
      <c r="K18" s="15"/>
      <c r="L18" s="15"/>
      <c r="M18" s="15"/>
      <c r="N18" s="15"/>
    </row>
    <row r="19" spans="1:14">
      <c r="A19" s="10"/>
      <c r="B19" s="16" t="s">
        <v>90</v>
      </c>
      <c r="C19" s="150">
        <v>4.3900000000000002E-2</v>
      </c>
      <c r="D19" s="151"/>
      <c r="E19" s="152"/>
      <c r="F19" s="17"/>
      <c r="G19" s="15"/>
      <c r="H19" s="15"/>
      <c r="I19" s="15"/>
      <c r="J19" s="15"/>
      <c r="K19" s="15"/>
      <c r="L19" s="15"/>
      <c r="M19" s="15"/>
      <c r="N19" s="15"/>
    </row>
    <row r="20" spans="1:14">
      <c r="A20" s="10"/>
      <c r="B20" s="16" t="s">
        <v>91</v>
      </c>
      <c r="C20" s="131">
        <v>6.02128843745652E-2</v>
      </c>
      <c r="D20" s="123"/>
      <c r="E20" s="123"/>
      <c r="F20" s="17"/>
      <c r="G20" s="15"/>
      <c r="H20" s="15"/>
      <c r="I20" s="15"/>
      <c r="J20" s="15"/>
      <c r="K20" s="15"/>
      <c r="L20" s="15"/>
      <c r="M20" s="15"/>
      <c r="N20" s="15"/>
    </row>
    <row r="21" spans="1:14">
      <c r="A21" s="10"/>
      <c r="B21" s="18" t="s">
        <v>92</v>
      </c>
      <c r="C21" s="131">
        <f>0.0009+0.0662</f>
        <v>6.7099999999999993E-2</v>
      </c>
      <c r="D21" s="131"/>
      <c r="E21" s="131"/>
      <c r="F21" s="17"/>
      <c r="G21" s="15"/>
      <c r="H21" s="15"/>
      <c r="I21" s="15"/>
      <c r="J21" s="15"/>
      <c r="K21" s="15"/>
      <c r="L21" s="15"/>
      <c r="M21" s="15"/>
      <c r="N21" s="15"/>
    </row>
    <row r="22" spans="1:14">
      <c r="A22" s="10"/>
      <c r="B22" s="132" t="s">
        <v>66</v>
      </c>
      <c r="C22" s="132"/>
      <c r="D22" s="132"/>
      <c r="E22" s="132"/>
      <c r="F22" s="17"/>
      <c r="G22" s="19"/>
      <c r="H22" s="15"/>
      <c r="I22" s="15"/>
      <c r="J22" s="15"/>
      <c r="K22" s="15"/>
      <c r="L22" s="15"/>
      <c r="M22" s="15"/>
      <c r="N22" s="15"/>
    </row>
    <row r="23" spans="1:14">
      <c r="A23" s="10"/>
      <c r="B23" s="17"/>
      <c r="C23" s="17"/>
      <c r="D23" s="17"/>
      <c r="E23" s="17"/>
      <c r="F23" s="17"/>
      <c r="G23" s="15"/>
      <c r="H23" s="15"/>
      <c r="I23" s="15"/>
      <c r="J23" s="15"/>
      <c r="K23" s="15"/>
      <c r="L23" s="15"/>
      <c r="M23" s="15"/>
      <c r="N23" s="15"/>
    </row>
    <row r="24" spans="1:14" ht="30.75" customHeight="1">
      <c r="A24" s="10">
        <v>6</v>
      </c>
      <c r="B24" s="115" t="s">
        <v>56</v>
      </c>
      <c r="C24" s="115"/>
      <c r="D24" s="115"/>
      <c r="E24" s="115"/>
      <c r="F24" s="13"/>
      <c r="G24" s="13"/>
      <c r="H24" s="15"/>
      <c r="I24" s="13"/>
      <c r="J24" s="13"/>
    </row>
    <row r="25" spans="1:14">
      <c r="A25" s="10"/>
      <c r="B25" s="133" t="s">
        <v>9</v>
      </c>
      <c r="C25" s="134"/>
      <c r="D25" s="134"/>
      <c r="E25" s="135"/>
      <c r="F25" s="17"/>
    </row>
    <row r="26" spans="1:14" ht="25.5">
      <c r="A26" s="10"/>
      <c r="B26" s="20" t="s">
        <v>10</v>
      </c>
      <c r="C26" s="21" t="s">
        <v>86</v>
      </c>
      <c r="D26" s="21" t="s">
        <v>84</v>
      </c>
      <c r="E26" s="21" t="s">
        <v>85</v>
      </c>
      <c r="F26" s="17"/>
    </row>
    <row r="27" spans="1:14" ht="12.75" customHeight="1">
      <c r="A27" s="10"/>
      <c r="B27" s="22" t="s">
        <v>11</v>
      </c>
      <c r="C27" s="23">
        <v>3169.22</v>
      </c>
      <c r="D27" s="23">
        <v>4462.8599999999997</v>
      </c>
      <c r="E27" s="23">
        <v>8696.4699999999993</v>
      </c>
      <c r="F27" s="24"/>
      <c r="G27" s="24"/>
    </row>
    <row r="28" spans="1:14" ht="12.75" customHeight="1">
      <c r="A28" s="10"/>
      <c r="B28" s="22" t="s">
        <v>12</v>
      </c>
      <c r="C28" s="23">
        <v>601.53</v>
      </c>
      <c r="D28" s="23">
        <v>634.39</v>
      </c>
      <c r="E28" s="23">
        <v>1174.79</v>
      </c>
      <c r="F28" s="24"/>
      <c r="G28" s="24"/>
    </row>
    <row r="29" spans="1:14" ht="12.75" customHeight="1">
      <c r="A29" s="10"/>
      <c r="B29" s="22" t="s">
        <v>13</v>
      </c>
      <c r="C29" s="23">
        <v>1149.92</v>
      </c>
      <c r="D29" s="23">
        <v>1149.92</v>
      </c>
      <c r="E29" s="23">
        <v>1149.92</v>
      </c>
      <c r="F29" s="24"/>
      <c r="G29" s="24"/>
    </row>
    <row r="30" spans="1:14" ht="12.75" customHeight="1">
      <c r="A30" s="10"/>
      <c r="B30" s="22" t="s">
        <v>14</v>
      </c>
      <c r="C30" s="23">
        <v>3413.57</v>
      </c>
      <c r="D30" s="23">
        <v>4040.73</v>
      </c>
      <c r="E30" s="23">
        <v>5295.72</v>
      </c>
      <c r="F30" s="24"/>
      <c r="G30" s="24"/>
    </row>
    <row r="31" spans="1:14">
      <c r="A31" s="10"/>
      <c r="B31" s="136" t="s">
        <v>81</v>
      </c>
      <c r="C31" s="137"/>
      <c r="D31" s="137"/>
      <c r="E31" s="138"/>
      <c r="F31" s="17"/>
    </row>
    <row r="32" spans="1:14">
      <c r="A32" s="10"/>
      <c r="B32" s="15"/>
      <c r="C32" s="17"/>
      <c r="D32" s="17"/>
      <c r="E32" s="17"/>
      <c r="F32" s="17"/>
    </row>
    <row r="33" spans="1:10" ht="29.25" customHeight="1">
      <c r="A33" s="10">
        <v>7</v>
      </c>
      <c r="B33" s="115" t="s">
        <v>15</v>
      </c>
      <c r="C33" s="115"/>
      <c r="D33" s="115"/>
      <c r="E33" s="115"/>
      <c r="F33" s="13"/>
      <c r="G33" s="13"/>
      <c r="H33" s="13"/>
      <c r="I33" s="13"/>
      <c r="J33" s="13"/>
    </row>
    <row r="34" spans="1:10">
      <c r="A34" s="10"/>
      <c r="B34" s="20" t="s">
        <v>16</v>
      </c>
      <c r="C34" s="123" t="s">
        <v>93</v>
      </c>
      <c r="D34" s="123"/>
      <c r="E34" s="123"/>
      <c r="F34" s="15"/>
      <c r="G34" s="25"/>
    </row>
    <row r="35" spans="1:10">
      <c r="A35" s="10"/>
      <c r="B35" s="20" t="s">
        <v>17</v>
      </c>
      <c r="C35" s="123" t="s">
        <v>97</v>
      </c>
      <c r="D35" s="123"/>
      <c r="E35" s="123"/>
      <c r="F35" s="15"/>
    </row>
    <row r="36" spans="1:10">
      <c r="A36" s="10"/>
      <c r="B36" s="20" t="s">
        <v>18</v>
      </c>
      <c r="C36" s="123" t="s">
        <v>101</v>
      </c>
      <c r="D36" s="123"/>
      <c r="E36" s="123"/>
      <c r="F36" s="15"/>
    </row>
    <row r="37" spans="1:10">
      <c r="A37" s="10"/>
      <c r="B37" s="139" t="s">
        <v>67</v>
      </c>
      <c r="C37" s="139"/>
      <c r="D37" s="139"/>
      <c r="E37" s="139"/>
      <c r="F37" s="15"/>
    </row>
    <row r="38" spans="1:10">
      <c r="A38" s="10"/>
      <c r="C38" s="15"/>
      <c r="D38" s="15"/>
      <c r="E38" s="15"/>
      <c r="F38" s="15"/>
    </row>
    <row r="39" spans="1:10">
      <c r="A39" s="10"/>
      <c r="B39" s="17"/>
      <c r="C39" s="15"/>
      <c r="D39" s="15"/>
      <c r="E39" s="15"/>
      <c r="F39" s="15"/>
    </row>
    <row r="40" spans="1:10" ht="26.25" customHeight="1">
      <c r="A40" s="10">
        <v>8</v>
      </c>
      <c r="B40" s="115" t="s">
        <v>57</v>
      </c>
      <c r="C40" s="115"/>
      <c r="D40" s="115"/>
      <c r="E40" s="115"/>
      <c r="F40" s="13"/>
      <c r="G40" s="13"/>
      <c r="H40" s="13"/>
      <c r="I40" s="13"/>
      <c r="J40" s="13"/>
    </row>
    <row r="41" spans="1:10" ht="305.25" customHeight="1">
      <c r="A41" s="10"/>
      <c r="B41" s="20" t="s">
        <v>19</v>
      </c>
      <c r="C41" s="124" t="s">
        <v>94</v>
      </c>
      <c r="D41" s="125"/>
      <c r="E41" s="126"/>
      <c r="F41" s="15"/>
    </row>
    <row r="42" spans="1:10" ht="55.5" customHeight="1">
      <c r="A42" s="10"/>
      <c r="B42" s="26" t="s">
        <v>17</v>
      </c>
      <c r="C42" s="27" t="s">
        <v>98</v>
      </c>
      <c r="D42" s="129" t="s">
        <v>99</v>
      </c>
      <c r="E42" s="130"/>
      <c r="F42" s="15"/>
    </row>
    <row r="43" spans="1:10" ht="13.15" customHeight="1">
      <c r="A43" s="10"/>
      <c r="B43" s="20" t="s">
        <v>18</v>
      </c>
      <c r="C43" s="127" t="s">
        <v>102</v>
      </c>
      <c r="D43" s="128"/>
      <c r="E43" s="128"/>
      <c r="F43" s="15"/>
      <c r="G43"/>
    </row>
    <row r="44" spans="1:10">
      <c r="A44" s="4"/>
      <c r="D44" s="28"/>
      <c r="E44" s="15"/>
    </row>
    <row r="45" spans="1:10" ht="31.5" customHeight="1">
      <c r="A45" s="29">
        <v>9</v>
      </c>
      <c r="B45" s="115" t="s">
        <v>52</v>
      </c>
      <c r="C45" s="115"/>
      <c r="D45" s="115"/>
      <c r="E45" s="115"/>
      <c r="F45" s="30"/>
      <c r="G45" s="13"/>
      <c r="H45" s="13"/>
      <c r="I45" s="13"/>
    </row>
    <row r="46" spans="1:10" ht="38.25" customHeight="1">
      <c r="A46" s="29"/>
      <c r="B46" s="31" t="s">
        <v>45</v>
      </c>
      <c r="C46" s="32" t="s">
        <v>50</v>
      </c>
      <c r="D46" s="105" t="s">
        <v>44</v>
      </c>
      <c r="E46" s="105"/>
    </row>
    <row r="47" spans="1:10">
      <c r="A47" s="33"/>
      <c r="B47" s="9"/>
      <c r="C47" s="9"/>
      <c r="D47" s="109"/>
      <c r="E47" s="109"/>
    </row>
    <row r="48" spans="1:10">
      <c r="A48" s="34"/>
      <c r="B48" s="110"/>
      <c r="C48" s="110"/>
      <c r="D48" s="110"/>
      <c r="E48" s="110"/>
    </row>
    <row r="49" spans="1:14">
      <c r="A49" s="35"/>
      <c r="B49" s="36"/>
      <c r="C49" s="28"/>
      <c r="D49" s="28"/>
      <c r="E49" s="28"/>
      <c r="F49" s="17"/>
      <c r="G49" s="17"/>
      <c r="H49" s="17"/>
      <c r="I49" s="17"/>
    </row>
    <row r="50" spans="1:14" ht="45" customHeight="1">
      <c r="A50" s="29">
        <v>10</v>
      </c>
      <c r="B50" s="102" t="s">
        <v>61</v>
      </c>
      <c r="C50" s="120"/>
      <c r="D50" s="120"/>
      <c r="E50" s="120"/>
      <c r="F50" s="17"/>
      <c r="G50" s="17"/>
      <c r="H50" s="17"/>
    </row>
    <row r="51" spans="1:14">
      <c r="A51" s="73"/>
      <c r="B51" s="121" t="s">
        <v>20</v>
      </c>
      <c r="C51" s="87" t="s">
        <v>105</v>
      </c>
      <c r="D51" s="88"/>
      <c r="E51" s="89"/>
      <c r="K51" s="3"/>
    </row>
    <row r="52" spans="1:14" ht="53.25" customHeight="1">
      <c r="A52" s="74"/>
      <c r="B52" s="122"/>
      <c r="C52" s="90"/>
      <c r="D52" s="91"/>
      <c r="E52" s="92"/>
      <c r="K52" s="3"/>
    </row>
    <row r="53" spans="1:14" ht="117" customHeight="1">
      <c r="A53" s="29"/>
      <c r="B53" s="37" t="s">
        <v>21</v>
      </c>
      <c r="C53" s="93" t="s">
        <v>104</v>
      </c>
      <c r="D53" s="94"/>
      <c r="E53" s="95"/>
    </row>
    <row r="54" spans="1:14" ht="51.75" customHeight="1">
      <c r="A54" s="33"/>
      <c r="B54" s="37" t="s">
        <v>22</v>
      </c>
      <c r="C54" s="119" t="s">
        <v>100</v>
      </c>
      <c r="D54" s="119"/>
      <c r="E54" s="119"/>
      <c r="F54" s="39"/>
      <c r="K54" s="40"/>
    </row>
    <row r="55" spans="1:14" s="24" customFormat="1" ht="53.25" customHeight="1">
      <c r="A55" s="41" t="s">
        <v>23</v>
      </c>
      <c r="B55" s="112" t="s">
        <v>103</v>
      </c>
      <c r="C55" s="113"/>
      <c r="D55" s="113"/>
      <c r="E55" s="113"/>
      <c r="F55" s="42"/>
      <c r="G55" s="42"/>
    </row>
    <row r="56" spans="1:14">
      <c r="A56" s="43"/>
      <c r="B56" s="44"/>
      <c r="C56" s="45"/>
      <c r="D56" s="45"/>
      <c r="E56" s="45"/>
      <c r="F56" s="46"/>
      <c r="G56" s="39"/>
    </row>
    <row r="57" spans="1:14">
      <c r="A57" s="10">
        <v>11</v>
      </c>
      <c r="B57" s="5" t="s">
        <v>24</v>
      </c>
      <c r="C57" s="114" t="s">
        <v>53</v>
      </c>
      <c r="D57" s="114"/>
      <c r="E57" s="114"/>
      <c r="F57" s="13"/>
      <c r="G57" s="13"/>
      <c r="H57" s="47"/>
      <c r="I57" s="13"/>
      <c r="J57" s="13"/>
    </row>
    <row r="58" spans="1:14">
      <c r="A58" s="10"/>
      <c r="B58" s="17"/>
      <c r="C58" s="17"/>
      <c r="D58" s="17"/>
      <c r="E58" s="17"/>
      <c r="F58" s="17"/>
      <c r="G58" s="17"/>
      <c r="H58" s="48"/>
      <c r="I58" s="48"/>
      <c r="J58" s="17"/>
    </row>
    <row r="59" spans="1:14">
      <c r="A59" s="10">
        <v>12</v>
      </c>
      <c r="B59" s="13" t="s">
        <v>25</v>
      </c>
      <c r="C59" s="13"/>
      <c r="D59" s="13"/>
      <c r="E59" s="13"/>
      <c r="F59" s="13"/>
      <c r="G59" s="13"/>
      <c r="H59" s="13"/>
      <c r="I59" s="13"/>
      <c r="J59" s="13"/>
      <c r="K59" s="13"/>
      <c r="L59" s="13"/>
      <c r="M59" s="13"/>
      <c r="N59" s="13"/>
    </row>
    <row r="60" spans="1:14">
      <c r="A60" s="10"/>
      <c r="B60" s="13"/>
      <c r="C60" s="13"/>
      <c r="D60" s="13"/>
      <c r="E60" s="13"/>
      <c r="F60" s="13"/>
      <c r="G60" s="13"/>
      <c r="H60" s="13"/>
      <c r="I60" s="13"/>
      <c r="J60" s="13"/>
      <c r="K60" s="13"/>
      <c r="L60" s="13"/>
      <c r="M60" s="13"/>
      <c r="N60" s="13"/>
    </row>
    <row r="61" spans="1:14">
      <c r="A61" s="10"/>
      <c r="B61" s="20" t="s">
        <v>26</v>
      </c>
      <c r="C61" s="22" t="s">
        <v>68</v>
      </c>
      <c r="D61" s="17"/>
      <c r="E61" s="17"/>
      <c r="F61" s="48"/>
      <c r="G61" s="48"/>
      <c r="H61" s="17"/>
      <c r="I61" s="17"/>
      <c r="J61" s="17"/>
      <c r="K61" s="17"/>
      <c r="L61" s="17"/>
      <c r="M61" s="17"/>
      <c r="N61" s="17"/>
    </row>
    <row r="62" spans="1:14">
      <c r="A62" s="10"/>
      <c r="B62" s="17"/>
      <c r="C62" s="17"/>
      <c r="D62" s="17"/>
      <c r="E62" s="17"/>
      <c r="F62" s="17"/>
      <c r="G62" s="17"/>
      <c r="H62" s="17"/>
      <c r="I62" s="17"/>
      <c r="J62" s="17"/>
      <c r="K62" s="17"/>
      <c r="L62" s="17"/>
      <c r="M62" s="17"/>
      <c r="N62" s="17"/>
    </row>
    <row r="63" spans="1:14" ht="24.75" customHeight="1">
      <c r="A63" s="10"/>
      <c r="B63" s="115" t="s">
        <v>27</v>
      </c>
      <c r="C63" s="116" t="s">
        <v>70</v>
      </c>
      <c r="D63" s="116" t="s">
        <v>83</v>
      </c>
      <c r="E63" s="82" t="s">
        <v>89</v>
      </c>
      <c r="F63" s="84" t="s">
        <v>71</v>
      </c>
      <c r="G63" s="85"/>
      <c r="H63" s="86"/>
      <c r="I63" s="103" t="s">
        <v>72</v>
      </c>
      <c r="J63" s="103"/>
      <c r="K63" s="103"/>
      <c r="L63" s="103" t="s">
        <v>73</v>
      </c>
      <c r="M63" s="103"/>
      <c r="N63" s="103"/>
    </row>
    <row r="64" spans="1:14" ht="38.25">
      <c r="A64" s="4"/>
      <c r="B64" s="115"/>
      <c r="C64" s="117"/>
      <c r="D64" s="117"/>
      <c r="E64" s="83"/>
      <c r="F64" s="20" t="s">
        <v>59</v>
      </c>
      <c r="G64" s="20" t="s">
        <v>28</v>
      </c>
      <c r="H64" s="20" t="s">
        <v>29</v>
      </c>
      <c r="I64" s="20" t="s">
        <v>95</v>
      </c>
      <c r="J64" s="20" t="s">
        <v>28</v>
      </c>
      <c r="K64" s="20" t="s">
        <v>29</v>
      </c>
      <c r="L64" s="20" t="s">
        <v>96</v>
      </c>
      <c r="M64" s="20" t="s">
        <v>28</v>
      </c>
      <c r="N64" s="20" t="s">
        <v>29</v>
      </c>
    </row>
    <row r="65" spans="1:14">
      <c r="A65" s="4"/>
      <c r="B65" s="20" t="s">
        <v>69</v>
      </c>
      <c r="C65" s="49">
        <v>108.15</v>
      </c>
      <c r="D65" s="50">
        <v>130</v>
      </c>
      <c r="E65" s="50">
        <v>119</v>
      </c>
      <c r="F65" s="51">
        <v>159.1</v>
      </c>
      <c r="G65" s="50">
        <v>239.7</v>
      </c>
      <c r="H65" s="50">
        <v>102.75</v>
      </c>
      <c r="I65" s="50">
        <v>163.9</v>
      </c>
      <c r="J65" s="50">
        <v>239.7</v>
      </c>
      <c r="K65" s="50">
        <v>123.25</v>
      </c>
      <c r="L65" s="51">
        <v>257</v>
      </c>
      <c r="M65" s="51">
        <v>339</v>
      </c>
      <c r="N65" s="51">
        <v>140.05000000000001</v>
      </c>
    </row>
    <row r="66" spans="1:14" ht="25.5">
      <c r="A66" s="4"/>
      <c r="B66" s="20" t="s">
        <v>30</v>
      </c>
      <c r="C66" s="52">
        <v>57991.11</v>
      </c>
      <c r="D66" s="52">
        <v>61185.15</v>
      </c>
      <c r="E66" s="52">
        <v>59900.37</v>
      </c>
      <c r="F66" s="52">
        <v>58991.519999999997</v>
      </c>
      <c r="G66" s="52">
        <v>59068.47</v>
      </c>
      <c r="H66" s="52">
        <v>58273.86</v>
      </c>
      <c r="I66" s="51">
        <v>73651.350000000006</v>
      </c>
      <c r="J66" s="51">
        <v>74245.17</v>
      </c>
      <c r="K66" s="51">
        <v>58793.08</v>
      </c>
      <c r="L66" s="53">
        <v>77414.92</v>
      </c>
      <c r="M66" s="51">
        <v>85978.25</v>
      </c>
      <c r="N66" s="51">
        <v>70234.429999999993</v>
      </c>
    </row>
    <row r="67" spans="1:14">
      <c r="A67" s="4"/>
      <c r="B67" s="26" t="s">
        <v>54</v>
      </c>
      <c r="C67" s="54">
        <v>18762.28</v>
      </c>
      <c r="D67" s="55">
        <v>19879.57</v>
      </c>
      <c r="E67" s="55">
        <v>24713.89</v>
      </c>
      <c r="F67" s="54">
        <v>24110.49</v>
      </c>
      <c r="G67" s="53">
        <v>24153.37</v>
      </c>
      <c r="H67" s="54">
        <v>23747.1</v>
      </c>
      <c r="I67" s="51">
        <v>52725.41</v>
      </c>
      <c r="J67" s="51">
        <v>61275.79</v>
      </c>
      <c r="K67" s="51">
        <v>23995.13</v>
      </c>
      <c r="L67" s="51" t="s">
        <v>87</v>
      </c>
      <c r="M67" s="51" t="s">
        <v>87</v>
      </c>
      <c r="N67" s="51" t="s">
        <v>87</v>
      </c>
    </row>
    <row r="68" spans="1:14">
      <c r="A68" s="4"/>
      <c r="B68" s="99" t="s">
        <v>80</v>
      </c>
      <c r="C68" s="104"/>
      <c r="D68" s="99"/>
      <c r="E68" s="99"/>
      <c r="F68" s="99"/>
      <c r="G68" s="99"/>
      <c r="H68" s="99"/>
      <c r="I68" s="99"/>
      <c r="J68" s="99"/>
      <c r="K68" s="99"/>
      <c r="L68" s="99"/>
      <c r="M68" s="99"/>
      <c r="N68" s="99"/>
    </row>
    <row r="69" spans="1:14" ht="13.5">
      <c r="A69" s="4"/>
      <c r="B69" s="118" t="s">
        <v>66</v>
      </c>
      <c r="C69" s="118"/>
      <c r="D69" s="118"/>
      <c r="E69" s="118"/>
      <c r="F69" s="118"/>
      <c r="G69" s="118"/>
      <c r="H69" s="118"/>
      <c r="I69" s="118"/>
      <c r="J69" s="118"/>
      <c r="K69" s="118"/>
      <c r="L69" s="118"/>
      <c r="M69" s="118"/>
      <c r="N69" s="118"/>
    </row>
    <row r="70" spans="1:14">
      <c r="A70" s="4"/>
      <c r="B70" s="99" t="s">
        <v>31</v>
      </c>
      <c r="C70" s="99"/>
      <c r="D70" s="99"/>
      <c r="E70" s="99"/>
      <c r="F70" s="99"/>
      <c r="G70" s="99"/>
      <c r="H70" s="99"/>
      <c r="I70" s="99"/>
      <c r="J70" s="99"/>
      <c r="K70" s="99"/>
      <c r="L70" s="99"/>
      <c r="M70" s="99"/>
      <c r="N70" s="99"/>
    </row>
    <row r="71" spans="1:14" s="3" customFormat="1">
      <c r="B71" s="99" t="s">
        <v>32</v>
      </c>
      <c r="C71" s="99"/>
      <c r="D71" s="99"/>
      <c r="E71" s="99"/>
      <c r="F71" s="99"/>
      <c r="G71" s="99"/>
      <c r="H71" s="99"/>
      <c r="I71" s="99"/>
      <c r="J71" s="99"/>
      <c r="K71" s="99"/>
      <c r="L71" s="99"/>
      <c r="M71" s="99"/>
      <c r="N71" s="99"/>
    </row>
    <row r="72" spans="1:14" s="3" customFormat="1">
      <c r="B72" s="106"/>
      <c r="C72" s="107"/>
      <c r="D72" s="107"/>
      <c r="E72" s="107"/>
      <c r="F72" s="107"/>
      <c r="G72" s="107"/>
      <c r="H72" s="107"/>
      <c r="I72" s="107"/>
      <c r="J72" s="107"/>
      <c r="K72" s="107"/>
      <c r="L72" s="107"/>
      <c r="M72" s="107"/>
      <c r="N72" s="108"/>
    </row>
    <row r="73" spans="1:14">
      <c r="A73" s="4"/>
      <c r="B73" s="99" t="s">
        <v>62</v>
      </c>
      <c r="C73" s="99"/>
      <c r="D73" s="99"/>
      <c r="E73" s="99"/>
      <c r="F73" s="99"/>
      <c r="G73" s="99"/>
      <c r="H73" s="99"/>
      <c r="I73" s="99"/>
      <c r="J73" s="99"/>
      <c r="K73" s="99"/>
      <c r="L73" s="99"/>
      <c r="M73" s="99"/>
      <c r="N73" s="99"/>
    </row>
    <row r="74" spans="1:14" ht="27.75" customHeight="1">
      <c r="A74" s="4"/>
      <c r="B74" s="99" t="s">
        <v>60</v>
      </c>
      <c r="C74" s="99"/>
      <c r="D74" s="99"/>
      <c r="E74" s="99"/>
      <c r="F74" s="99"/>
      <c r="G74" s="99"/>
      <c r="H74" s="99"/>
      <c r="I74" s="99"/>
      <c r="J74" s="99"/>
      <c r="K74" s="99"/>
      <c r="L74" s="99"/>
      <c r="M74" s="99"/>
      <c r="N74" s="99"/>
    </row>
    <row r="75" spans="1:14">
      <c r="A75" s="4"/>
      <c r="B75" s="56"/>
      <c r="C75" s="56"/>
      <c r="D75" s="56"/>
      <c r="E75" s="56"/>
      <c r="F75" s="56"/>
      <c r="G75" s="15"/>
      <c r="H75" s="15"/>
      <c r="I75" s="15"/>
      <c r="J75" s="15"/>
      <c r="K75" s="15"/>
      <c r="L75" s="15"/>
      <c r="M75" s="15"/>
      <c r="N75" s="15"/>
    </row>
    <row r="76" spans="1:14" ht="29.25" customHeight="1">
      <c r="A76" s="10">
        <v>13</v>
      </c>
      <c r="B76" s="100" t="s">
        <v>33</v>
      </c>
      <c r="C76" s="101"/>
      <c r="D76" s="101"/>
      <c r="E76" s="101"/>
      <c r="F76" s="101"/>
      <c r="G76" s="102"/>
      <c r="H76" s="13"/>
      <c r="I76" s="13"/>
      <c r="J76" s="13"/>
      <c r="K76" s="13"/>
      <c r="L76" s="13"/>
      <c r="M76" s="13"/>
      <c r="N76" s="13"/>
    </row>
    <row r="77" spans="1:14">
      <c r="A77" s="10"/>
      <c r="C77" s="17"/>
      <c r="D77" s="17"/>
      <c r="E77" s="17"/>
      <c r="F77" s="17"/>
      <c r="G77" s="17"/>
      <c r="H77" s="17"/>
      <c r="I77" s="17"/>
      <c r="J77" s="17"/>
      <c r="K77" s="17"/>
      <c r="L77" s="17"/>
      <c r="M77" s="17"/>
      <c r="N77" s="17"/>
    </row>
    <row r="78" spans="1:14" ht="76.5">
      <c r="A78" s="4"/>
      <c r="B78" s="57" t="s">
        <v>34</v>
      </c>
      <c r="C78" s="21" t="s">
        <v>35</v>
      </c>
      <c r="D78" s="21" t="s">
        <v>51</v>
      </c>
      <c r="E78" s="21" t="s">
        <v>77</v>
      </c>
      <c r="F78" s="21" t="s">
        <v>79</v>
      </c>
      <c r="G78" s="21" t="s">
        <v>36</v>
      </c>
      <c r="H78" s="12"/>
      <c r="I78" s="12"/>
      <c r="J78" s="12"/>
      <c r="K78" s="12"/>
      <c r="L78" s="15"/>
      <c r="M78" s="15"/>
      <c r="N78" s="15"/>
    </row>
    <row r="79" spans="1:14" ht="13.5" customHeight="1">
      <c r="A79" s="4"/>
      <c r="B79" s="111" t="s">
        <v>37</v>
      </c>
      <c r="C79" s="5" t="s">
        <v>74</v>
      </c>
      <c r="D79" s="58">
        <v>3.98</v>
      </c>
      <c r="E79" s="58">
        <v>6.23</v>
      </c>
      <c r="F79" s="58">
        <v>5.52</v>
      </c>
      <c r="G79" s="58">
        <v>10.220000000000001</v>
      </c>
      <c r="L79" s="59"/>
      <c r="M79" s="59"/>
      <c r="N79" s="59"/>
    </row>
    <row r="80" spans="1:14">
      <c r="A80" s="4"/>
      <c r="B80" s="111"/>
      <c r="C80" s="5" t="s">
        <v>38</v>
      </c>
      <c r="D80" s="60"/>
      <c r="E80" s="60"/>
      <c r="F80" s="60"/>
      <c r="G80" s="60"/>
      <c r="L80" s="59"/>
      <c r="M80" s="59"/>
      <c r="N80" s="59"/>
    </row>
    <row r="81" spans="1:14">
      <c r="A81" s="4"/>
      <c r="B81" s="111"/>
      <c r="C81" s="6" t="s">
        <v>76</v>
      </c>
      <c r="D81" s="38">
        <v>3.82</v>
      </c>
      <c r="E81" s="58">
        <v>5.91</v>
      </c>
      <c r="F81" s="58">
        <v>0.64</v>
      </c>
      <c r="G81" s="58">
        <v>0.31</v>
      </c>
      <c r="L81" s="59"/>
      <c r="M81" s="59"/>
      <c r="N81" s="59"/>
    </row>
    <row r="82" spans="1:14">
      <c r="A82" s="4"/>
      <c r="B82" s="111"/>
      <c r="C82" s="6" t="s">
        <v>75</v>
      </c>
      <c r="D82" s="38">
        <v>1.06</v>
      </c>
      <c r="E82" s="58">
        <v>1.2</v>
      </c>
      <c r="F82" s="58">
        <v>2.0299999999999998</v>
      </c>
      <c r="G82" s="58">
        <v>1.1399999999999999</v>
      </c>
      <c r="L82" s="59"/>
      <c r="M82" s="59"/>
      <c r="N82" s="59"/>
    </row>
    <row r="83" spans="1:14">
      <c r="A83" s="4"/>
      <c r="B83" s="111"/>
      <c r="C83" s="5" t="s">
        <v>39</v>
      </c>
      <c r="D83" s="61">
        <f>+AVERAGE(D81:D82)</f>
        <v>2.44</v>
      </c>
      <c r="E83" s="62">
        <v>3.5550000000000002</v>
      </c>
      <c r="F83" s="62">
        <f>AVERAGE(F81:F82)</f>
        <v>1.335</v>
      </c>
      <c r="G83" s="62">
        <f>AVERAGE(G81:G82)</f>
        <v>0.72499999999999998</v>
      </c>
      <c r="L83" s="59"/>
      <c r="M83" s="59"/>
      <c r="N83" s="59"/>
    </row>
    <row r="84" spans="1:14">
      <c r="A84" s="4"/>
      <c r="B84" s="111" t="s">
        <v>40</v>
      </c>
      <c r="C84" s="5" t="s">
        <v>74</v>
      </c>
      <c r="D84" s="60">
        <v>25.36</v>
      </c>
      <c r="E84" s="58">
        <v>45.59</v>
      </c>
      <c r="F84" s="58">
        <v>26.737357259380101</v>
      </c>
      <c r="G84" s="58">
        <f>163.9/G79</f>
        <v>16.037181996086105</v>
      </c>
      <c r="L84" s="59"/>
      <c r="M84" s="59"/>
      <c r="N84" s="59"/>
    </row>
    <row r="85" spans="1:14">
      <c r="A85" s="4"/>
      <c r="B85" s="111"/>
      <c r="C85" s="5" t="s">
        <v>38</v>
      </c>
      <c r="D85" s="60"/>
      <c r="E85" s="58"/>
      <c r="F85" s="58"/>
      <c r="G85" s="58"/>
      <c r="L85" s="59"/>
      <c r="M85" s="59"/>
      <c r="N85" s="59"/>
    </row>
    <row r="86" spans="1:14">
      <c r="A86" s="4"/>
      <c r="B86" s="111"/>
      <c r="C86" s="6" t="s">
        <v>76</v>
      </c>
      <c r="D86" s="38">
        <v>20.92</v>
      </c>
      <c r="E86" s="58">
        <v>24.69</v>
      </c>
      <c r="F86" s="58">
        <v>218.828125</v>
      </c>
      <c r="G86" s="58">
        <f>12.58/G81</f>
        <v>40.58064516129032</v>
      </c>
      <c r="L86" s="59"/>
      <c r="M86" s="59"/>
      <c r="N86" s="59"/>
    </row>
    <row r="87" spans="1:14">
      <c r="A87" s="4"/>
      <c r="B87" s="111"/>
      <c r="C87" s="6" t="s">
        <v>75</v>
      </c>
      <c r="D87" s="38">
        <v>82.97</v>
      </c>
      <c r="E87" s="58">
        <v>80.83</v>
      </c>
      <c r="F87" s="58">
        <v>46.798029556650249</v>
      </c>
      <c r="G87" s="71">
        <f>52.33/G82</f>
        <v>45.903508771929829</v>
      </c>
      <c r="L87" s="59"/>
      <c r="M87" s="59"/>
      <c r="N87" s="59"/>
    </row>
    <row r="88" spans="1:14">
      <c r="A88" s="4"/>
      <c r="B88" s="111"/>
      <c r="C88" s="5" t="s">
        <v>39</v>
      </c>
      <c r="D88" s="61">
        <f>+AVERAGE(D86:D87)</f>
        <v>51.945</v>
      </c>
      <c r="E88" s="62">
        <v>52.76</v>
      </c>
      <c r="F88" s="62">
        <f>AVERAGE(F86:F87)</f>
        <v>132.81307727832512</v>
      </c>
      <c r="G88" s="62">
        <f>AVERAGE(G86:G87)</f>
        <v>43.242076966610071</v>
      </c>
      <c r="L88" s="59"/>
      <c r="M88" s="59"/>
      <c r="N88" s="59"/>
    </row>
    <row r="89" spans="1:14">
      <c r="A89" s="4"/>
      <c r="B89" s="111" t="s">
        <v>46</v>
      </c>
      <c r="C89" s="5" t="s">
        <v>74</v>
      </c>
      <c r="D89" s="63">
        <v>0.4733</v>
      </c>
      <c r="E89" s="63">
        <v>0.1318</v>
      </c>
      <c r="F89" s="63">
        <f>D28/(D29+D30)</f>
        <v>0.12221783398996272</v>
      </c>
      <c r="G89" s="63">
        <f>E28/(E29+E30)</f>
        <v>0.18226118740730166</v>
      </c>
      <c r="L89" s="59"/>
      <c r="M89" s="59"/>
      <c r="N89" s="59"/>
    </row>
    <row r="90" spans="1:14">
      <c r="A90" s="4"/>
      <c r="B90" s="111"/>
      <c r="C90" s="5" t="s">
        <v>38</v>
      </c>
      <c r="D90" s="6"/>
      <c r="E90" s="6"/>
      <c r="F90" s="6"/>
      <c r="G90" s="6"/>
      <c r="L90" s="59"/>
      <c r="M90" s="59"/>
      <c r="N90" s="59"/>
    </row>
    <row r="91" spans="1:14">
      <c r="A91" s="4"/>
      <c r="B91" s="111"/>
      <c r="C91" s="6" t="s">
        <v>76</v>
      </c>
      <c r="D91" s="64">
        <v>0.1527</v>
      </c>
      <c r="E91" s="63">
        <v>1.6379999999999999E-3</v>
      </c>
      <c r="F91" s="1">
        <f>71.89/4283.94</f>
        <v>1.6781280783577737E-2</v>
      </c>
      <c r="G91" s="63">
        <f>82.02/6491.61</f>
        <v>1.2634770110958607E-2</v>
      </c>
      <c r="I91" s="65"/>
      <c r="L91" s="59"/>
      <c r="M91" s="59"/>
      <c r="N91" s="59"/>
    </row>
    <row r="92" spans="1:14">
      <c r="A92" s="4"/>
      <c r="B92" s="111"/>
      <c r="C92" s="6" t="s">
        <v>75</v>
      </c>
      <c r="D92" s="63">
        <v>2.9899999999999999E-2</v>
      </c>
      <c r="E92" s="63">
        <v>3.2899999999999999E-2</v>
      </c>
      <c r="F92" s="1">
        <v>5.2752594022544723E-2</v>
      </c>
      <c r="G92" s="63">
        <f>85.78/2996.91</f>
        <v>2.8622814832610925E-2</v>
      </c>
      <c r="L92" s="59"/>
      <c r="M92" s="59"/>
      <c r="N92" s="59"/>
    </row>
    <row r="93" spans="1:14">
      <c r="A93" s="4"/>
      <c r="B93" s="111"/>
      <c r="C93" s="5" t="s">
        <v>39</v>
      </c>
      <c r="D93" s="66">
        <f>+AVERAGE(D91:D92)</f>
        <v>9.1300000000000006E-2</v>
      </c>
      <c r="E93" s="67">
        <v>1.7269E-2</v>
      </c>
      <c r="F93" s="68">
        <f>AVERAGE(F91:F92)</f>
        <v>3.4766937403061228E-2</v>
      </c>
      <c r="G93" s="68">
        <f>AVERAGE(G91:G92)</f>
        <v>2.0628792471784764E-2</v>
      </c>
      <c r="L93" s="59"/>
      <c r="M93" s="59"/>
      <c r="N93" s="59"/>
    </row>
    <row r="94" spans="1:14">
      <c r="A94" s="4"/>
      <c r="B94" s="105" t="s">
        <v>41</v>
      </c>
      <c r="C94" s="5" t="s">
        <v>74</v>
      </c>
      <c r="D94" s="60">
        <v>6</v>
      </c>
      <c r="E94" s="58">
        <v>39.68</v>
      </c>
      <c r="F94" s="58">
        <v>45.808331159231237</v>
      </c>
      <c r="G94" s="58">
        <f>(E29+E30)/(E29/10)</f>
        <v>56.052942813413111</v>
      </c>
      <c r="L94" s="59"/>
      <c r="M94" s="59"/>
      <c r="N94" s="59"/>
    </row>
    <row r="95" spans="1:14">
      <c r="A95" s="4"/>
      <c r="B95" s="105"/>
      <c r="C95" s="5" t="s">
        <v>38</v>
      </c>
      <c r="D95" s="60"/>
      <c r="E95" s="60"/>
      <c r="F95" s="60"/>
      <c r="G95" s="60"/>
      <c r="L95" s="59"/>
      <c r="M95" s="59"/>
      <c r="N95" s="59"/>
    </row>
    <row r="96" spans="1:14">
      <c r="A96" s="4"/>
      <c r="B96" s="105"/>
      <c r="C96" s="6" t="s">
        <v>76</v>
      </c>
      <c r="D96" s="38">
        <v>24.99</v>
      </c>
      <c r="E96" s="58">
        <v>38.43</v>
      </c>
      <c r="F96" s="58">
        <f>4283.94/(1071.92/2)</f>
        <v>7.9930218673035291</v>
      </c>
      <c r="G96" s="58">
        <f>6491.61/(2609.24/2)</f>
        <v>4.975862703315908</v>
      </c>
      <c r="H96" s="59"/>
      <c r="I96" s="59"/>
      <c r="L96" s="59"/>
      <c r="M96" s="59"/>
      <c r="N96" s="59"/>
    </row>
    <row r="97" spans="1:14">
      <c r="A97" s="4"/>
      <c r="B97" s="105"/>
      <c r="C97" s="6" t="s">
        <v>75</v>
      </c>
      <c r="D97" s="60">
        <v>35.35</v>
      </c>
      <c r="E97" s="58">
        <v>36.42</v>
      </c>
      <c r="F97" s="58">
        <v>38.447469218433163</v>
      </c>
      <c r="G97" s="58">
        <f>2996.91/75.451</f>
        <v>39.719950696478513</v>
      </c>
      <c r="H97" s="59"/>
      <c r="I97" s="59"/>
      <c r="L97" s="59"/>
      <c r="M97" s="59"/>
      <c r="N97" s="59"/>
    </row>
    <row r="98" spans="1:14">
      <c r="A98" s="4"/>
      <c r="B98" s="105"/>
      <c r="C98" s="5" t="s">
        <v>39</v>
      </c>
      <c r="D98" s="61">
        <f>+AVERAGE(D96:D97)</f>
        <v>30.17</v>
      </c>
      <c r="E98" s="62">
        <v>37.424999999999997</v>
      </c>
      <c r="F98" s="62">
        <f>AVERAGE(F96:F97)</f>
        <v>23.220245542868348</v>
      </c>
      <c r="G98" s="62">
        <f>AVERAGE(G96:G97)</f>
        <v>22.347906699897209</v>
      </c>
      <c r="H98" s="59"/>
      <c r="I98" s="59"/>
      <c r="L98" s="59"/>
      <c r="M98" s="59"/>
      <c r="N98" s="59"/>
    </row>
    <row r="99" spans="1:14" ht="15">
      <c r="A99" s="4"/>
      <c r="B99" s="75" t="s">
        <v>88</v>
      </c>
      <c r="C99" s="76"/>
      <c r="D99" s="76"/>
      <c r="E99" s="76"/>
      <c r="F99" s="76"/>
      <c r="G99" s="77"/>
      <c r="H99" s="59"/>
      <c r="I99" s="59"/>
      <c r="L99" s="59"/>
      <c r="M99" s="59"/>
      <c r="N99" s="59"/>
    </row>
    <row r="100" spans="1:14" ht="24.75" customHeight="1">
      <c r="A100" s="4"/>
      <c r="B100" s="78" t="s">
        <v>58</v>
      </c>
      <c r="C100" s="79"/>
      <c r="D100" s="79"/>
      <c r="E100" s="79"/>
      <c r="F100" s="79"/>
      <c r="G100" s="80"/>
      <c r="H100" s="59"/>
      <c r="I100" s="59"/>
      <c r="L100" s="59"/>
      <c r="M100" s="59"/>
      <c r="N100" s="59"/>
    </row>
    <row r="101" spans="1:14">
      <c r="C101" s="81"/>
      <c r="D101" s="81"/>
      <c r="E101" s="81"/>
      <c r="F101" s="81"/>
      <c r="G101" s="81"/>
      <c r="H101" s="59"/>
      <c r="I101" s="59"/>
    </row>
    <row r="102" spans="1:14">
      <c r="A102" s="10">
        <v>14</v>
      </c>
      <c r="B102" s="69" t="s">
        <v>42</v>
      </c>
      <c r="C102" s="96" t="s">
        <v>8</v>
      </c>
      <c r="D102" s="97"/>
      <c r="E102" s="97"/>
      <c r="F102" s="97"/>
      <c r="G102" s="98"/>
    </row>
    <row r="103" spans="1:14">
      <c r="A103" s="28"/>
      <c r="C103" s="70"/>
      <c r="D103" s="70" t="s">
        <v>43</v>
      </c>
      <c r="E103" s="70"/>
      <c r="F103" s="70"/>
      <c r="G103" s="70"/>
    </row>
    <row r="104" spans="1:14" ht="13.5" customHeight="1">
      <c r="B104" s="72" t="s">
        <v>82</v>
      </c>
      <c r="C104" s="72"/>
      <c r="D104" s="72"/>
      <c r="E104" s="72"/>
      <c r="F104" s="72"/>
      <c r="G104" s="72"/>
    </row>
  </sheetData>
  <mergeCells count="60">
    <mergeCell ref="C20:E20"/>
    <mergeCell ref="A1:B1"/>
    <mergeCell ref="C5:E5"/>
    <mergeCell ref="B6:D6"/>
    <mergeCell ref="C10:E10"/>
    <mergeCell ref="B13:C13"/>
    <mergeCell ref="B17:E17"/>
    <mergeCell ref="C18:E18"/>
    <mergeCell ref="C19:E19"/>
    <mergeCell ref="B14:C14"/>
    <mergeCell ref="B33:E33"/>
    <mergeCell ref="C34:E34"/>
    <mergeCell ref="C35:E35"/>
    <mergeCell ref="B37:E37"/>
    <mergeCell ref="B40:E40"/>
    <mergeCell ref="C21:E21"/>
    <mergeCell ref="B22:E22"/>
    <mergeCell ref="B24:E24"/>
    <mergeCell ref="B25:E25"/>
    <mergeCell ref="B31:E31"/>
    <mergeCell ref="C54:E54"/>
    <mergeCell ref="B50:E50"/>
    <mergeCell ref="B51:B52"/>
    <mergeCell ref="B45:E45"/>
    <mergeCell ref="C36:E36"/>
    <mergeCell ref="C41:E41"/>
    <mergeCell ref="C43:E43"/>
    <mergeCell ref="D42:E42"/>
    <mergeCell ref="B68:N68"/>
    <mergeCell ref="B94:B98"/>
    <mergeCell ref="B72:N72"/>
    <mergeCell ref="D46:E46"/>
    <mergeCell ref="D47:E47"/>
    <mergeCell ref="B48:E48"/>
    <mergeCell ref="B89:B93"/>
    <mergeCell ref="B79:B83"/>
    <mergeCell ref="B84:B88"/>
    <mergeCell ref="B70:N70"/>
    <mergeCell ref="B55:E55"/>
    <mergeCell ref="C57:E57"/>
    <mergeCell ref="B63:B64"/>
    <mergeCell ref="C63:C64"/>
    <mergeCell ref="D63:D64"/>
    <mergeCell ref="B69:N69"/>
    <mergeCell ref="B104:G104"/>
    <mergeCell ref="A51:A52"/>
    <mergeCell ref="B99:G99"/>
    <mergeCell ref="B100:G100"/>
    <mergeCell ref="C101:G101"/>
    <mergeCell ref="E63:E64"/>
    <mergeCell ref="F63:H63"/>
    <mergeCell ref="C51:E52"/>
    <mergeCell ref="C53:E53"/>
    <mergeCell ref="C102:G102"/>
    <mergeCell ref="B71:N71"/>
    <mergeCell ref="B73:N73"/>
    <mergeCell ref="B74:N74"/>
    <mergeCell ref="B76:G76"/>
    <mergeCell ref="I63:K63"/>
    <mergeCell ref="L63:N63"/>
  </mergeCells>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Track Record_Trident</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Nevil</dc:creator>
  <cp:lastModifiedBy>surendra kumar mourya</cp:lastModifiedBy>
  <cp:lastPrinted>2025-05-21T13:42:38Z</cp:lastPrinted>
  <dcterms:created xsi:type="dcterms:W3CDTF">2018-10-13T12:55:33Z</dcterms:created>
  <dcterms:modified xsi:type="dcterms:W3CDTF">2025-11-17T09:36:48Z</dcterms:modified>
</cp:coreProperties>
</file>