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39.Rulka\"/>
    </mc:Choice>
  </mc:AlternateContent>
  <xr:revisionPtr revIDLastSave="0" documentId="13_ncr:1_{8E57C394-FC3B-4EC6-845D-7DFA12558010}" xr6:coauthVersionLast="47" xr6:coauthVersionMax="47" xr10:uidLastSave="{00000000-0000-0000-0000-000000000000}"/>
  <bookViews>
    <workbookView xWindow="-120" yWindow="-120" windowWidth="20730" windowHeight="11160" xr2:uid="{00000000-000D-0000-FFFF-FFFF00000000}"/>
  </bookViews>
  <sheets>
    <sheet name="RULKA" sheetId="1" r:id="rId1"/>
    <sheet name="Sheet1" sheetId="4"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4" i="1" l="1"/>
  <c r="E90" i="1"/>
  <c r="E86" i="1"/>
  <c r="E82" i="1"/>
  <c r="E83" i="1"/>
  <c r="C30" i="1"/>
  <c r="C29" i="1"/>
  <c r="E91" i="1" s="1"/>
  <c r="C28" i="1"/>
  <c r="E87" i="1" s="1"/>
  <c r="C27" i="1"/>
  <c r="D94" i="1"/>
  <c r="D90" i="1" l="1"/>
  <c r="D86" i="1"/>
  <c r="D82" i="1"/>
</calcChain>
</file>

<file path=xl/sharedStrings.xml><?xml version="1.0" encoding="utf-8"?>
<sst xmlns="http://schemas.openxmlformats.org/spreadsheetml/2006/main" count="169" uniqueCount="101">
  <si>
    <t>A. For Equity Issues</t>
  </si>
  <si>
    <t>Sr. No.</t>
  </si>
  <si>
    <t>Name of the issue:</t>
  </si>
  <si>
    <t>Type of  issue</t>
  </si>
  <si>
    <t>Grade of issue alongwith name of the rating agency</t>
  </si>
  <si>
    <t>Subscription level (number of times)*</t>
  </si>
  <si>
    <t>(i) allotment in the issue</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</si>
  <si>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</si>
  <si>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</si>
  <si>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</si>
  <si>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</si>
  <si>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</si>
  <si>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</si>
  <si>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</si>
  <si>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</si>
  <si>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</si>
  <si>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</si>
  <si>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</si>
  <si>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</si>
  <si>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</si>
  <si>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</si>
  <si>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</si>
  <si>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</si>
  <si>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</si>
  <si>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</si>
  <si>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</si>
  <si>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</si>
  <si>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</si>
  <si>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</si>
  <si>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</si>
  <si>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</si>
  <si>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</si>
  <si>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</si>
  <si>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</si>
  <si>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</si>
  <si>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</si>
  <si>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</si>
  <si>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</si>
  <si>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</si>
  <si>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</si>
  <si>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</si>
  <si>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</si>
  <si>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</si>
  <si>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</si>
  <si>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</si>
  <si>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</si>
  <si>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</si>
  <si>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</si>
  <si>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</si>
  <si>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</si>
  <si>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</si>
  <si>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</si>
  <si>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</si>
  <si>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</si>
  <si>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</si>
  <si>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Source: NSE</t>
  </si>
  <si>
    <t xml:space="preserve">Closing price </t>
  </si>
  <si>
    <t>N.A</t>
  </si>
  <si>
    <t>Issue size (Rs. In lakhs)</t>
  </si>
  <si>
    <t xml:space="preserve">(ii) at the end of 1st FY </t>
  </si>
  <si>
    <t xml:space="preserve">(iii) at the end of 2nd FY </t>
  </si>
  <si>
    <t xml:space="preserve">(iv) at the end of 3rd FY </t>
  </si>
  <si>
    <t>(ii) Actual implementation</t>
  </si>
  <si>
    <t>Index (of the Designated Stock Exchange): NSE Nifty</t>
  </si>
  <si>
    <t xml:space="preserve">Note : Industry average has been calculated by taking the average of peer group companies. In the present case, only one peer group company is taken into consideration therefore the ratio of industry average are considered same as of peer group company. </t>
  </si>
  <si>
    <t>1st FY 
(March 31, 2025)</t>
  </si>
  <si>
    <t>2nd FY 
 (March 31, 2026)</t>
  </si>
  <si>
    <t>3rd FY
 (March 31, 2027)</t>
  </si>
  <si>
    <t>At the end of 1st FY 2024-25</t>
  </si>
  <si>
    <t>At the end of 2nd FY 2025-26</t>
  </si>
  <si>
    <t>At the end of 3rd FY 2026-27</t>
  </si>
  <si>
    <t>RULKA ELECTRICALS LIMITED</t>
  </si>
  <si>
    <t>₹ 2639.52 Lakhs</t>
  </si>
  <si>
    <t>Initial Public Offering (IPO) on NSE EMERGE</t>
  </si>
  <si>
    <t>Since the company's share were listed on May  24, 2024 we are considering March 31, 2025 as the 1st Financial Year.</t>
  </si>
  <si>
    <t>Rs. 235/-</t>
  </si>
  <si>
    <t>HEC Infra Projects Limited</t>
  </si>
  <si>
    <t>Issuer: Rulka Electricals Limited</t>
  </si>
  <si>
    <t>*Source:  Prospectus dated May 22,2024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</si>
  <si>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Note: Since the company's share were listed on May 24, 2024, we are considering March 31, 2025 as the 1st Financial Year.</t>
  </si>
  <si>
    <t>At close of listing day (May 24, 2024)</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</si>
  <si>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</si>
  <si>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 xml:space="preserve">As at the end of 1st FY after the listing of the issue (31.03.2025) </t>
  </si>
  <si>
    <t>As at the end of 2nd FY after the listing of the issue (31.03.2026)</t>
  </si>
  <si>
    <t>As at the end of 3rd FY after the listing of the issue (31.03.2027)</t>
  </si>
  <si>
    <t>At close of 90th calendar day from listing day (August 21, 2024)</t>
  </si>
  <si>
    <t>NA</t>
  </si>
  <si>
    <t>(i) as disclosed in the offer document:Proposed Schedule of Implementation</t>
  </si>
  <si>
    <t>To be utilised in FY 2024-25 :
1)Working Capital Requirements of Rs. 1400.00  Lakhs
2) General Corporate Purpose of Rs. 482.14  Lakhs.
3) Issue Related Expenses of Rs. 97.50 Lakhs</t>
  </si>
  <si>
    <t>No Deviation</t>
  </si>
  <si>
    <t>Ms. Nishi Jain (Independent director) has resigned and Ms. Tejaswi Jogal has been appointed as Non- Executive Independent Director w.e.f. Septemeber 03, 2024</t>
  </si>
  <si>
    <t>Source: Statement of Deviation or Variation under regulation 32(8)  of SEBI (LODR) Regulation, 2015 dated May 20, 2025 for the half year ended on March 31, 2025.</t>
  </si>
  <si>
    <t>*The above figure is after technical rejection and excluding anchor allotment (but including marker maker)
Source: Minutes of Basis of allotment</t>
  </si>
  <si>
    <t>622.23  times</t>
  </si>
  <si>
    <t>* As per the Basis of Allotment. It excludes pre-issue holding by QIBs and includes allotment to Anchor.
Source:
(1) Basis of Allotment
(2) Reported to the stock exchanges;</t>
  </si>
  <si>
    <t>Frequently Traded</t>
  </si>
  <si>
    <t>Actual Utilisation as on March 31, 2025
1)Working Capital Requirements of Rs. 1400.00  Lakhs
2) General Corporate Purpose of Rs. 482.14  Lakhs.
3) Issue Related Expenses of Rs. 97.50 Lakhs.</t>
  </si>
  <si>
    <r>
      <rPr>
        <b/>
        <i/>
        <sz val="10"/>
        <rFont val="Times New Roman"/>
        <family val="1"/>
      </rPr>
      <t>Note:</t>
    </r>
    <r>
      <rPr>
        <i/>
        <sz val="10"/>
        <rFont val="Times New Roman"/>
        <family val="1"/>
      </rPr>
      <t xml:space="preserve"> 1. Where the 30th day / 90th day / March 31 of a particular year falls on a NSE trading holiday, the Following previous trading day has been considered.</t>
    </r>
  </si>
  <si>
    <t>At close of 30th calendar day from listing day (June 24, 2024)</t>
  </si>
  <si>
    <t>Sectorial Index# (</t>
  </si>
  <si>
    <t># NSE does not have any sectorial index for Diversified Commercial Services, hence data for NSE Nifty Data has been provided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</si>
</sst>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b/>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3">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0" fontId="14" fillId="0" borderId="1" xfId="0" applyFont="1" applyBorder="1"/>
    <xf numFmtId="4" fontId="5" fillId="0" borderId="1" xfId="0" applyNumberFormat="1" applyFont="1" applyBorder="1" applyAlignment="1">
      <alignment horizontal="center" vertical="center" wrapText="1"/>
    </xf>
    <xf numFmtId="0" fontId="15" fillId="0" borderId="0" xfId="0" applyFont="1"/>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Alignment="1">
      <alignment horizontal="left" vertical="center"/>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left"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14"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tabSelected="1" topLeftCell="A54" zoomScale="85" zoomScaleNormal="85" workbookViewId="0">
      <selection activeCell="B68" sqref="B68:N69"/>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71" t="s">
        <v>0</v>
      </c>
      <c r="B1" s="71"/>
      <c r="D1" s="2"/>
    </row>
    <row r="3" spans="1:5" ht="24.75" customHeight="1" x14ac:dyDescent="0.25">
      <c r="A3" s="3" t="s">
        <v>1</v>
      </c>
      <c r="B3" s="4" t="s">
        <v>2</v>
      </c>
      <c r="C3" s="66" t="s">
        <v>71</v>
      </c>
    </row>
    <row r="4" spans="1:5" x14ac:dyDescent="0.25">
      <c r="D4" s="5"/>
    </row>
    <row r="5" spans="1:5" ht="21" customHeight="1" x14ac:dyDescent="0.25">
      <c r="A5" s="6">
        <v>1</v>
      </c>
      <c r="B5" s="4" t="s">
        <v>3</v>
      </c>
      <c r="C5" s="72" t="s">
        <v>73</v>
      </c>
      <c r="D5" s="72"/>
      <c r="E5" s="72"/>
    </row>
    <row r="6" spans="1:5" ht="15" customHeight="1" x14ac:dyDescent="0.25">
      <c r="A6" s="7"/>
      <c r="B6" s="73"/>
      <c r="C6" s="73"/>
      <c r="D6" s="73"/>
      <c r="E6" s="8"/>
    </row>
    <row r="7" spans="1:5" x14ac:dyDescent="0.25">
      <c r="A7" s="7"/>
      <c r="B7" s="9"/>
      <c r="D7" s="5"/>
    </row>
    <row r="8" spans="1:5" ht="21" customHeight="1" x14ac:dyDescent="0.25">
      <c r="A8" s="7">
        <v>2</v>
      </c>
      <c r="B8" s="4" t="s">
        <v>58</v>
      </c>
      <c r="C8" s="60" t="s">
        <v>72</v>
      </c>
      <c r="D8" s="5"/>
    </row>
    <row r="9" spans="1:5" x14ac:dyDescent="0.25">
      <c r="A9" s="7"/>
      <c r="B9" s="9"/>
      <c r="D9" s="5"/>
    </row>
    <row r="10" spans="1:5" ht="30.6" customHeight="1" x14ac:dyDescent="0.25">
      <c r="A10" s="7">
        <v>3</v>
      </c>
      <c r="B10" s="4" t="s">
        <v>4</v>
      </c>
      <c r="C10" s="74" t="s">
        <v>43</v>
      </c>
      <c r="D10" s="75"/>
      <c r="E10" s="76"/>
    </row>
    <row r="11" spans="1:5" x14ac:dyDescent="0.25">
      <c r="A11" s="7"/>
      <c r="B11" s="9"/>
      <c r="D11" s="5"/>
    </row>
    <row r="12" spans="1:5" x14ac:dyDescent="0.25">
      <c r="A12" s="7">
        <v>4</v>
      </c>
      <c r="B12" s="4" t="s">
        <v>5</v>
      </c>
      <c r="C12" s="61" t="s">
        <v>93</v>
      </c>
      <c r="D12" s="5"/>
    </row>
    <row r="13" spans="1:5" ht="14.45" customHeight="1" x14ac:dyDescent="0.25">
      <c r="A13" s="7"/>
      <c r="B13" s="77"/>
      <c r="C13" s="78"/>
      <c r="D13" s="5"/>
    </row>
    <row r="14" spans="1:5" ht="33.75" customHeight="1" x14ac:dyDescent="0.25">
      <c r="A14" s="7"/>
      <c r="B14" s="84" t="s">
        <v>92</v>
      </c>
      <c r="C14" s="85"/>
      <c r="D14" s="85"/>
      <c r="E14" s="85"/>
    </row>
    <row r="15" spans="1:5" ht="14.45" customHeight="1" x14ac:dyDescent="0.25">
      <c r="A15" s="7"/>
      <c r="B15" s="44"/>
      <c r="C15" s="45"/>
      <c r="D15" s="5"/>
    </row>
    <row r="16" spans="1:5" x14ac:dyDescent="0.25">
      <c r="A16" s="7"/>
      <c r="D16" s="5"/>
    </row>
    <row r="17" spans="1:14" ht="29.25" customHeight="1" x14ac:dyDescent="0.25">
      <c r="A17" s="7">
        <v>5</v>
      </c>
      <c r="B17" s="79" t="s">
        <v>47</v>
      </c>
      <c r="C17" s="80"/>
      <c r="D17" s="80"/>
      <c r="E17" s="81"/>
      <c r="F17" s="9"/>
      <c r="G17" s="9"/>
      <c r="H17" s="9"/>
      <c r="I17" s="9"/>
      <c r="J17" s="10"/>
      <c r="K17" s="10"/>
      <c r="L17" s="10"/>
      <c r="M17" s="10"/>
      <c r="N17" s="10"/>
    </row>
    <row r="18" spans="1:14" x14ac:dyDescent="0.25">
      <c r="A18" s="7"/>
      <c r="B18" s="46" t="s">
        <v>6</v>
      </c>
      <c r="C18" s="82">
        <v>0.12509999999999999</v>
      </c>
      <c r="D18" s="82"/>
      <c r="E18" s="82"/>
      <c r="F18" s="11"/>
      <c r="G18" s="10"/>
      <c r="H18" s="10"/>
      <c r="I18" s="10"/>
      <c r="J18" s="10"/>
      <c r="K18" s="10"/>
      <c r="L18" s="10"/>
      <c r="M18" s="10"/>
      <c r="N18" s="10"/>
    </row>
    <row r="19" spans="1:14" x14ac:dyDescent="0.25">
      <c r="A19" s="7"/>
      <c r="B19" s="46" t="s">
        <v>59</v>
      </c>
      <c r="C19" s="83">
        <v>6.7000000000000002E-3</v>
      </c>
      <c r="D19" s="70"/>
      <c r="E19" s="70"/>
      <c r="F19" s="11"/>
      <c r="G19" s="10"/>
      <c r="H19" s="10"/>
      <c r="I19" s="10"/>
      <c r="J19" s="10"/>
      <c r="K19" s="10"/>
      <c r="L19" s="10"/>
      <c r="M19" s="10"/>
      <c r="N19" s="10"/>
    </row>
    <row r="20" spans="1:14" x14ac:dyDescent="0.25">
      <c r="A20" s="7"/>
      <c r="B20" s="46" t="s">
        <v>60</v>
      </c>
      <c r="C20" s="70" t="s">
        <v>52</v>
      </c>
      <c r="D20" s="70"/>
      <c r="E20" s="70"/>
      <c r="F20" s="11"/>
      <c r="G20" s="10"/>
      <c r="H20" s="10"/>
      <c r="I20" s="10"/>
      <c r="J20" s="10"/>
      <c r="K20" s="10"/>
      <c r="L20" s="10"/>
      <c r="M20" s="10"/>
      <c r="N20" s="10"/>
    </row>
    <row r="21" spans="1:14" x14ac:dyDescent="0.25">
      <c r="A21" s="7"/>
      <c r="B21" s="47" t="s">
        <v>61</v>
      </c>
      <c r="C21" s="70" t="s">
        <v>7</v>
      </c>
      <c r="D21" s="70"/>
      <c r="E21" s="70"/>
      <c r="F21" s="11"/>
      <c r="G21" s="10"/>
      <c r="H21" s="10"/>
      <c r="I21" s="10"/>
      <c r="J21" s="10"/>
      <c r="K21" s="10"/>
      <c r="L21" s="10"/>
      <c r="M21" s="10"/>
      <c r="N21" s="10"/>
    </row>
    <row r="22" spans="1:14" ht="70.5" customHeight="1" x14ac:dyDescent="0.25">
      <c r="A22" s="7"/>
      <c r="B22" s="87" t="s">
        <v>94</v>
      </c>
      <c r="C22" s="87"/>
      <c r="D22" s="87"/>
      <c r="E22" s="87"/>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86" t="s">
        <v>48</v>
      </c>
      <c r="C24" s="86"/>
      <c r="D24" s="86"/>
      <c r="E24" s="86"/>
      <c r="F24" s="9"/>
      <c r="G24" s="9"/>
      <c r="H24" s="10"/>
      <c r="I24" s="9"/>
      <c r="J24" s="9"/>
    </row>
    <row r="25" spans="1:14" x14ac:dyDescent="0.25">
      <c r="A25" s="7"/>
      <c r="B25" s="88" t="s">
        <v>8</v>
      </c>
      <c r="C25" s="89"/>
      <c r="D25" s="89"/>
      <c r="E25" s="90"/>
      <c r="F25" s="11"/>
    </row>
    <row r="26" spans="1:14" ht="25.5" x14ac:dyDescent="0.25">
      <c r="A26" s="7"/>
      <c r="B26" s="12" t="s">
        <v>9</v>
      </c>
      <c r="C26" s="56" t="s">
        <v>65</v>
      </c>
      <c r="D26" s="56" t="s">
        <v>66</v>
      </c>
      <c r="E26" s="56" t="s">
        <v>67</v>
      </c>
      <c r="F26" s="11"/>
    </row>
    <row r="27" spans="1:14" ht="12.75" customHeight="1" x14ac:dyDescent="0.25">
      <c r="A27" s="7"/>
      <c r="B27" s="30" t="s">
        <v>10</v>
      </c>
      <c r="C27" s="68">
        <f>794711000/10^5</f>
        <v>7947.11</v>
      </c>
      <c r="D27" s="94" t="s">
        <v>52</v>
      </c>
      <c r="E27" s="95" t="s">
        <v>7</v>
      </c>
      <c r="F27" s="25"/>
      <c r="G27" s="25"/>
    </row>
    <row r="28" spans="1:14" ht="12.75" customHeight="1" x14ac:dyDescent="0.25">
      <c r="A28" s="7"/>
      <c r="B28" s="30" t="s">
        <v>11</v>
      </c>
      <c r="C28" s="68">
        <f>46149000/10^5</f>
        <v>461.49</v>
      </c>
      <c r="D28" s="94"/>
      <c r="E28" s="95"/>
      <c r="F28" s="25"/>
      <c r="G28" s="25"/>
    </row>
    <row r="29" spans="1:14" ht="12.75" customHeight="1" x14ac:dyDescent="0.25">
      <c r="A29" s="7"/>
      <c r="B29" s="30" t="s">
        <v>12</v>
      </c>
      <c r="C29" s="68">
        <f>42584000/10^5</f>
        <v>425.84</v>
      </c>
      <c r="D29" s="94"/>
      <c r="E29" s="95"/>
      <c r="F29" s="25"/>
      <c r="G29" s="25"/>
    </row>
    <row r="30" spans="1:14" ht="12.75" customHeight="1" x14ac:dyDescent="0.25">
      <c r="A30" s="7"/>
      <c r="B30" s="30" t="s">
        <v>13</v>
      </c>
      <c r="C30" s="68">
        <f>298737000/10^5</f>
        <v>2987.37</v>
      </c>
      <c r="D30" s="94"/>
      <c r="E30" s="95"/>
      <c r="F30" s="25"/>
      <c r="G30" s="25"/>
    </row>
    <row r="31" spans="1:14" x14ac:dyDescent="0.25">
      <c r="A31" s="7"/>
      <c r="B31" s="91" t="s">
        <v>74</v>
      </c>
      <c r="C31" s="92"/>
      <c r="D31" s="92"/>
      <c r="E31" s="93"/>
      <c r="F31" s="11"/>
    </row>
    <row r="32" spans="1:14" x14ac:dyDescent="0.25">
      <c r="A32" s="7"/>
      <c r="B32" s="10"/>
      <c r="C32" s="11"/>
      <c r="D32" s="11"/>
      <c r="E32" s="11"/>
      <c r="F32" s="11"/>
    </row>
    <row r="33" spans="1:10" ht="29.25" customHeight="1" x14ac:dyDescent="0.25">
      <c r="A33" s="7">
        <v>7</v>
      </c>
      <c r="B33" s="86" t="s">
        <v>14</v>
      </c>
      <c r="C33" s="86"/>
      <c r="D33" s="86"/>
      <c r="E33" s="86"/>
      <c r="F33" s="9"/>
      <c r="G33" s="9"/>
      <c r="H33" s="9"/>
      <c r="I33" s="9"/>
      <c r="J33" s="9"/>
    </row>
    <row r="34" spans="1:10" x14ac:dyDescent="0.25">
      <c r="A34" s="7"/>
      <c r="B34" s="30" t="s">
        <v>15</v>
      </c>
      <c r="C34" s="70" t="s">
        <v>95</v>
      </c>
      <c r="D34" s="70"/>
      <c r="E34" s="70"/>
      <c r="F34" s="10"/>
    </row>
    <row r="35" spans="1:10" x14ac:dyDescent="0.25">
      <c r="A35" s="7"/>
      <c r="B35" s="30" t="s">
        <v>16</v>
      </c>
      <c r="C35" s="70" t="s">
        <v>52</v>
      </c>
      <c r="D35" s="70"/>
      <c r="E35" s="70"/>
      <c r="F35" s="10"/>
    </row>
    <row r="36" spans="1:10" x14ac:dyDescent="0.25">
      <c r="A36" s="7"/>
      <c r="B36" s="30" t="s">
        <v>17</v>
      </c>
      <c r="C36" s="70" t="s">
        <v>7</v>
      </c>
      <c r="D36" s="70"/>
      <c r="E36" s="70"/>
      <c r="F36" s="10"/>
    </row>
    <row r="37" spans="1:10" x14ac:dyDescent="0.25">
      <c r="A37" s="7"/>
      <c r="B37" s="77" t="s">
        <v>53</v>
      </c>
      <c r="C37" s="77"/>
      <c r="D37" s="77"/>
      <c r="E37" s="77"/>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86" t="s">
        <v>49</v>
      </c>
      <c r="C40" s="86"/>
      <c r="D40" s="86"/>
      <c r="E40" s="86"/>
      <c r="F40" s="9"/>
      <c r="G40" s="9"/>
      <c r="H40" s="9"/>
      <c r="I40" s="9"/>
      <c r="J40" s="9"/>
    </row>
    <row r="41" spans="1:10" ht="33.75" customHeight="1" x14ac:dyDescent="0.25">
      <c r="A41" s="7"/>
      <c r="B41" s="30" t="s">
        <v>18</v>
      </c>
      <c r="C41" s="101" t="s">
        <v>90</v>
      </c>
      <c r="D41" s="101"/>
      <c r="E41" s="101"/>
      <c r="F41" s="10"/>
    </row>
    <row r="42" spans="1:10" x14ac:dyDescent="0.25">
      <c r="A42" s="7"/>
      <c r="B42" s="30" t="s">
        <v>16</v>
      </c>
      <c r="C42" s="95" t="s">
        <v>52</v>
      </c>
      <c r="D42" s="95"/>
      <c r="E42" s="95"/>
      <c r="F42" s="10"/>
    </row>
    <row r="43" spans="1:10" x14ac:dyDescent="0.25">
      <c r="A43" s="7"/>
      <c r="B43" s="30" t="s">
        <v>17</v>
      </c>
      <c r="C43" s="95" t="s">
        <v>7</v>
      </c>
      <c r="D43" s="95"/>
      <c r="E43" s="95"/>
      <c r="F43" s="10"/>
    </row>
    <row r="44" spans="1:10" x14ac:dyDescent="0.25">
      <c r="A44" s="3"/>
      <c r="D44" s="13"/>
      <c r="E44" s="10"/>
    </row>
    <row r="45" spans="1:10" ht="31.5" customHeight="1" x14ac:dyDescent="0.25">
      <c r="A45" s="14">
        <v>9</v>
      </c>
      <c r="B45" s="86" t="s">
        <v>45</v>
      </c>
      <c r="C45" s="86"/>
      <c r="D45" s="86"/>
      <c r="E45" s="86"/>
      <c r="F45" s="15"/>
      <c r="G45" s="9"/>
      <c r="H45" s="9"/>
      <c r="I45" s="9"/>
    </row>
    <row r="46" spans="1:10" x14ac:dyDescent="0.25">
      <c r="A46" s="14"/>
      <c r="B46" s="41" t="s">
        <v>41</v>
      </c>
      <c r="C46" s="42" t="s">
        <v>62</v>
      </c>
      <c r="D46" s="108" t="s">
        <v>40</v>
      </c>
      <c r="E46" s="108"/>
    </row>
    <row r="47" spans="1:10" x14ac:dyDescent="0.25">
      <c r="A47" s="16"/>
      <c r="B47" s="59" t="s">
        <v>86</v>
      </c>
      <c r="C47" s="59" t="s">
        <v>86</v>
      </c>
      <c r="D47" s="109" t="s">
        <v>86</v>
      </c>
      <c r="E47" s="109"/>
    </row>
    <row r="48" spans="1:10" ht="24.75" customHeight="1" x14ac:dyDescent="0.25">
      <c r="A48" s="43"/>
      <c r="B48" s="110"/>
      <c r="C48" s="110"/>
      <c r="D48" s="110"/>
      <c r="E48" s="110"/>
    </row>
    <row r="49" spans="1:14" x14ac:dyDescent="0.25">
      <c r="A49" s="17"/>
      <c r="B49" s="18"/>
      <c r="C49" s="13"/>
      <c r="D49" s="13"/>
      <c r="E49" s="13"/>
      <c r="F49" s="11"/>
      <c r="G49" s="11"/>
      <c r="H49" s="11"/>
      <c r="I49" s="11"/>
    </row>
    <row r="50" spans="1:14" ht="45" customHeight="1" x14ac:dyDescent="0.25">
      <c r="A50" s="14">
        <v>10</v>
      </c>
      <c r="B50" s="97" t="s">
        <v>51</v>
      </c>
      <c r="C50" s="98"/>
      <c r="D50" s="98"/>
      <c r="E50" s="98"/>
      <c r="F50" s="11"/>
      <c r="G50" s="11"/>
      <c r="H50" s="11"/>
    </row>
    <row r="51" spans="1:14" ht="34.5" customHeight="1" x14ac:dyDescent="0.25">
      <c r="A51" s="123"/>
      <c r="B51" s="99" t="s">
        <v>87</v>
      </c>
      <c r="C51" s="137" t="s">
        <v>88</v>
      </c>
      <c r="D51" s="138"/>
      <c r="E51" s="139"/>
      <c r="K51" s="2"/>
    </row>
    <row r="52" spans="1:14" ht="34.5" customHeight="1" x14ac:dyDescent="0.25">
      <c r="A52" s="124"/>
      <c r="B52" s="100"/>
      <c r="C52" s="140"/>
      <c r="D52" s="141"/>
      <c r="E52" s="142"/>
      <c r="K52" s="2"/>
    </row>
    <row r="53" spans="1:14" ht="61.5" customHeight="1" x14ac:dyDescent="0.25">
      <c r="A53" s="14"/>
      <c r="B53" s="19" t="s">
        <v>19</v>
      </c>
      <c r="C53" s="143" t="s">
        <v>96</v>
      </c>
      <c r="D53" s="144"/>
      <c r="E53" s="145"/>
    </row>
    <row r="54" spans="1:14" x14ac:dyDescent="0.25">
      <c r="A54" s="16"/>
      <c r="B54" s="20" t="s">
        <v>20</v>
      </c>
      <c r="C54" s="96" t="s">
        <v>89</v>
      </c>
      <c r="D54" s="96"/>
      <c r="E54" s="96"/>
      <c r="F54" s="21"/>
      <c r="K54" s="22"/>
    </row>
    <row r="55" spans="1:14" s="25" customFormat="1" ht="38.25" customHeight="1" x14ac:dyDescent="0.25">
      <c r="A55" s="23" t="s">
        <v>21</v>
      </c>
      <c r="B55" s="112" t="s">
        <v>91</v>
      </c>
      <c r="C55" s="113"/>
      <c r="D55" s="113"/>
      <c r="E55" s="113"/>
      <c r="F55" s="24"/>
      <c r="G55" s="24"/>
    </row>
    <row r="56" spans="1:14" x14ac:dyDescent="0.25">
      <c r="A56" s="26"/>
      <c r="B56" s="27"/>
      <c r="C56" s="28"/>
      <c r="D56" s="28"/>
      <c r="E56" s="28"/>
      <c r="F56" s="29"/>
      <c r="G56" s="21"/>
    </row>
    <row r="57" spans="1:14" x14ac:dyDescent="0.25">
      <c r="A57" s="7">
        <v>11</v>
      </c>
      <c r="B57" s="4" t="s">
        <v>22</v>
      </c>
      <c r="C57" s="114" t="s">
        <v>46</v>
      </c>
      <c r="D57" s="114"/>
      <c r="E57" s="114"/>
      <c r="F57" s="9"/>
      <c r="G57" s="9"/>
      <c r="H57" s="31"/>
      <c r="I57" s="9"/>
      <c r="J57" s="9"/>
    </row>
    <row r="58" spans="1:14" x14ac:dyDescent="0.25">
      <c r="A58" s="7"/>
      <c r="B58" s="11"/>
      <c r="C58" s="11"/>
      <c r="D58" s="11"/>
      <c r="E58" s="11"/>
      <c r="F58" s="11"/>
      <c r="G58" s="11"/>
      <c r="H58" s="32"/>
      <c r="I58" s="32"/>
      <c r="J58" s="11"/>
    </row>
    <row r="59" spans="1:14" x14ac:dyDescent="0.25">
      <c r="A59" s="7">
        <v>12</v>
      </c>
      <c r="B59" s="9" t="s">
        <v>23</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24</v>
      </c>
      <c r="C61" s="65" t="s">
        <v>75</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86" t="s">
        <v>25</v>
      </c>
      <c r="C63" s="115" t="s">
        <v>80</v>
      </c>
      <c r="D63" s="117" t="s">
        <v>98</v>
      </c>
      <c r="E63" s="132" t="s">
        <v>85</v>
      </c>
      <c r="F63" s="134" t="s">
        <v>82</v>
      </c>
      <c r="G63" s="135"/>
      <c r="H63" s="136"/>
      <c r="I63" s="151" t="s">
        <v>83</v>
      </c>
      <c r="J63" s="151"/>
      <c r="K63" s="151"/>
      <c r="L63" s="151" t="s">
        <v>84</v>
      </c>
      <c r="M63" s="151"/>
      <c r="N63" s="151"/>
    </row>
    <row r="64" spans="1:14" ht="38.25" x14ac:dyDescent="0.25">
      <c r="A64" s="3"/>
      <c r="B64" s="86"/>
      <c r="C64" s="116"/>
      <c r="D64" s="118"/>
      <c r="E64" s="133"/>
      <c r="F64" s="12" t="s">
        <v>50</v>
      </c>
      <c r="G64" s="12" t="s">
        <v>26</v>
      </c>
      <c r="H64" s="12" t="s">
        <v>27</v>
      </c>
      <c r="I64" s="12" t="s">
        <v>56</v>
      </c>
      <c r="J64" s="12" t="s">
        <v>26</v>
      </c>
      <c r="K64" s="12" t="s">
        <v>27</v>
      </c>
      <c r="L64" s="12" t="s">
        <v>56</v>
      </c>
      <c r="M64" s="12" t="s">
        <v>26</v>
      </c>
      <c r="N64" s="12" t="s">
        <v>27</v>
      </c>
    </row>
    <row r="65" spans="1:14" x14ac:dyDescent="0.25">
      <c r="A65" s="3"/>
      <c r="B65" s="12" t="s">
        <v>54</v>
      </c>
      <c r="C65" s="50">
        <v>498.75</v>
      </c>
      <c r="D65" s="50">
        <v>443.65</v>
      </c>
      <c r="E65" s="50">
        <v>485.5</v>
      </c>
      <c r="F65" s="50">
        <v>132.05000000000001</v>
      </c>
      <c r="G65" s="50">
        <v>666.6</v>
      </c>
      <c r="H65" s="50">
        <v>132</v>
      </c>
      <c r="I65" s="50" t="s">
        <v>57</v>
      </c>
      <c r="J65" s="50" t="s">
        <v>57</v>
      </c>
      <c r="K65" s="50" t="s">
        <v>57</v>
      </c>
      <c r="L65" s="50" t="s">
        <v>57</v>
      </c>
      <c r="M65" s="50" t="s">
        <v>57</v>
      </c>
      <c r="N65" s="50" t="s">
        <v>57</v>
      </c>
    </row>
    <row r="66" spans="1:14" ht="25.5" x14ac:dyDescent="0.25">
      <c r="A66" s="3"/>
      <c r="B66" s="12" t="s">
        <v>63</v>
      </c>
      <c r="C66" s="50">
        <v>22957.1</v>
      </c>
      <c r="D66" s="50">
        <v>23537.85</v>
      </c>
      <c r="E66" s="50">
        <v>24770.2</v>
      </c>
      <c r="F66" s="50">
        <v>23519.35</v>
      </c>
      <c r="G66" s="50">
        <v>26216.05</v>
      </c>
      <c r="H66" s="50">
        <v>21884.5</v>
      </c>
      <c r="I66" s="50" t="s">
        <v>57</v>
      </c>
      <c r="J66" s="50" t="s">
        <v>57</v>
      </c>
      <c r="K66" s="50" t="s">
        <v>57</v>
      </c>
      <c r="L66" s="50" t="s">
        <v>57</v>
      </c>
      <c r="M66" s="50" t="s">
        <v>57</v>
      </c>
      <c r="N66" s="50" t="s">
        <v>57</v>
      </c>
    </row>
    <row r="67" spans="1:14" s="35" customFormat="1" x14ac:dyDescent="0.25">
      <c r="A67" s="33"/>
      <c r="B67" s="34" t="s">
        <v>99</v>
      </c>
      <c r="C67" s="50" t="s">
        <v>57</v>
      </c>
      <c r="D67" s="50" t="s">
        <v>57</v>
      </c>
      <c r="E67" s="50" t="s">
        <v>57</v>
      </c>
      <c r="F67" s="50" t="s">
        <v>57</v>
      </c>
      <c r="G67" s="50" t="s">
        <v>57</v>
      </c>
      <c r="H67" s="50" t="s">
        <v>57</v>
      </c>
      <c r="I67" s="50" t="s">
        <v>57</v>
      </c>
      <c r="J67" s="50" t="s">
        <v>57</v>
      </c>
      <c r="K67" s="50" t="s">
        <v>57</v>
      </c>
      <c r="L67" s="50" t="s">
        <v>57</v>
      </c>
      <c r="M67" s="50" t="s">
        <v>57</v>
      </c>
      <c r="N67" s="50" t="s">
        <v>57</v>
      </c>
    </row>
    <row r="68" spans="1:14" x14ac:dyDescent="0.25">
      <c r="A68" s="3"/>
      <c r="B68" s="102" t="s">
        <v>100</v>
      </c>
      <c r="C68" s="103"/>
      <c r="D68" s="102"/>
      <c r="E68" s="102"/>
      <c r="F68" s="102"/>
      <c r="G68" s="102"/>
      <c r="H68" s="102"/>
      <c r="I68" s="102"/>
      <c r="J68" s="102"/>
      <c r="K68" s="102"/>
      <c r="L68" s="102"/>
      <c r="M68" s="102"/>
      <c r="N68" s="102"/>
    </row>
    <row r="69" spans="1:14" ht="13.5" x14ac:dyDescent="0.25">
      <c r="A69" s="3"/>
      <c r="B69" s="119" t="s">
        <v>55</v>
      </c>
      <c r="C69" s="119"/>
      <c r="D69" s="119"/>
      <c r="E69" s="119"/>
      <c r="F69" s="119"/>
      <c r="G69" s="119"/>
      <c r="H69" s="119"/>
      <c r="I69" s="119"/>
      <c r="J69" s="119"/>
      <c r="K69" s="119"/>
      <c r="L69" s="119"/>
      <c r="M69" s="119"/>
      <c r="N69" s="119"/>
    </row>
    <row r="70" spans="1:14" x14ac:dyDescent="0.25">
      <c r="A70" s="3"/>
      <c r="B70" s="102" t="s">
        <v>28</v>
      </c>
      <c r="C70" s="102"/>
      <c r="D70" s="102"/>
      <c r="E70" s="102"/>
      <c r="F70" s="102"/>
      <c r="G70" s="102"/>
      <c r="H70" s="102"/>
      <c r="I70" s="102"/>
      <c r="J70" s="102"/>
      <c r="K70" s="102"/>
      <c r="L70" s="102"/>
      <c r="M70" s="102"/>
      <c r="N70" s="102"/>
    </row>
    <row r="71" spans="1:14" s="2" customFormat="1" x14ac:dyDescent="0.25">
      <c r="B71" s="102" t="s">
        <v>29</v>
      </c>
      <c r="C71" s="102"/>
      <c r="D71" s="102"/>
      <c r="E71" s="102"/>
      <c r="F71" s="102"/>
      <c r="G71" s="102"/>
      <c r="H71" s="102"/>
      <c r="I71" s="102"/>
      <c r="J71" s="102"/>
      <c r="K71" s="102"/>
      <c r="L71" s="102"/>
      <c r="M71" s="102"/>
      <c r="N71" s="102"/>
    </row>
    <row r="72" spans="1:14" s="2" customFormat="1" ht="11.25" customHeight="1" x14ac:dyDescent="0.25">
      <c r="B72" s="105"/>
      <c r="C72" s="106"/>
      <c r="D72" s="106"/>
      <c r="E72" s="106"/>
      <c r="F72" s="106"/>
      <c r="G72" s="106"/>
      <c r="H72" s="106"/>
      <c r="I72" s="106"/>
      <c r="J72" s="106"/>
      <c r="K72" s="106"/>
      <c r="L72" s="106"/>
      <c r="M72" s="106"/>
      <c r="N72" s="107"/>
    </row>
    <row r="73" spans="1:14" x14ac:dyDescent="0.25">
      <c r="A73" s="3"/>
      <c r="B73" s="102" t="s">
        <v>97</v>
      </c>
      <c r="C73" s="102"/>
      <c r="D73" s="102"/>
      <c r="E73" s="102"/>
      <c r="F73" s="102"/>
      <c r="G73" s="102"/>
      <c r="H73" s="102"/>
      <c r="I73" s="102"/>
      <c r="J73" s="102"/>
      <c r="K73" s="102"/>
      <c r="L73" s="102"/>
      <c r="M73" s="102"/>
      <c r="N73" s="102"/>
    </row>
    <row r="74" spans="1:14" ht="32.25" customHeight="1" x14ac:dyDescent="0.25">
      <c r="A74" s="3"/>
      <c r="B74" s="102" t="s">
        <v>81</v>
      </c>
      <c r="C74" s="102"/>
      <c r="D74" s="102"/>
      <c r="E74" s="102"/>
      <c r="F74" s="102"/>
      <c r="G74" s="102"/>
      <c r="H74" s="102"/>
      <c r="I74" s="102"/>
      <c r="J74" s="102"/>
      <c r="K74" s="102"/>
      <c r="L74" s="102"/>
      <c r="M74" s="102"/>
      <c r="N74" s="102"/>
    </row>
    <row r="75" spans="1:14" x14ac:dyDescent="0.25">
      <c r="A75" s="3"/>
      <c r="B75" s="36"/>
      <c r="C75" s="36"/>
      <c r="D75" s="36"/>
      <c r="E75" s="36"/>
      <c r="F75" s="36"/>
      <c r="G75" s="10"/>
      <c r="H75" s="10"/>
      <c r="I75" s="10"/>
      <c r="J75" s="10"/>
      <c r="K75" s="10"/>
      <c r="L75" s="10"/>
      <c r="M75" s="10"/>
      <c r="N75" s="10"/>
    </row>
    <row r="76" spans="1:14" ht="35.25" customHeight="1" x14ac:dyDescent="0.25">
      <c r="A76" s="7">
        <v>13</v>
      </c>
      <c r="B76" s="149" t="s">
        <v>30</v>
      </c>
      <c r="C76" s="150"/>
      <c r="D76" s="150"/>
      <c r="E76" s="150"/>
      <c r="F76" s="150"/>
      <c r="G76" s="97"/>
      <c r="H76" s="9"/>
      <c r="I76" s="9"/>
      <c r="J76" s="9"/>
      <c r="K76" s="9"/>
      <c r="L76" s="9"/>
      <c r="M76" s="9"/>
      <c r="N76" s="9"/>
    </row>
    <row r="77" spans="1:14" x14ac:dyDescent="0.25">
      <c r="A77" s="7"/>
      <c r="C77" s="11"/>
      <c r="D77" s="11"/>
      <c r="E77" s="11"/>
      <c r="F77" s="11"/>
      <c r="G77" s="11"/>
      <c r="H77" s="11"/>
      <c r="I77" s="11"/>
      <c r="J77" s="11"/>
      <c r="K77" s="11"/>
      <c r="L77" s="11"/>
      <c r="M77" s="11"/>
      <c r="N77" s="11"/>
    </row>
    <row r="78" spans="1:14" ht="38.25" x14ac:dyDescent="0.25">
      <c r="A78" s="3"/>
      <c r="B78" s="57" t="s">
        <v>31</v>
      </c>
      <c r="C78" s="58" t="s">
        <v>32</v>
      </c>
      <c r="D78" s="58" t="s">
        <v>44</v>
      </c>
      <c r="E78" s="58" t="s">
        <v>68</v>
      </c>
      <c r="F78" s="56" t="s">
        <v>69</v>
      </c>
      <c r="G78" s="58" t="s">
        <v>70</v>
      </c>
      <c r="H78" s="8"/>
      <c r="I78" s="8"/>
      <c r="J78" s="8"/>
      <c r="K78" s="8"/>
      <c r="L78" s="10"/>
      <c r="M78" s="10"/>
      <c r="N78" s="10"/>
    </row>
    <row r="79" spans="1:14" ht="13.5" customHeight="1" x14ac:dyDescent="0.25">
      <c r="A79" s="3"/>
      <c r="B79" s="111" t="s">
        <v>33</v>
      </c>
      <c r="C79" s="38" t="s">
        <v>77</v>
      </c>
      <c r="D79" s="50">
        <v>8.5</v>
      </c>
      <c r="E79" s="50">
        <v>5.46</v>
      </c>
      <c r="F79" s="50" t="s">
        <v>57</v>
      </c>
      <c r="G79" s="50" t="s">
        <v>57</v>
      </c>
      <c r="L79" s="37"/>
      <c r="M79" s="37"/>
      <c r="N79" s="37"/>
    </row>
    <row r="80" spans="1:14" x14ac:dyDescent="0.25">
      <c r="A80" s="3"/>
      <c r="B80" s="111"/>
      <c r="C80" s="38" t="s">
        <v>34</v>
      </c>
      <c r="D80" s="51"/>
      <c r="E80" s="51"/>
      <c r="F80" s="51"/>
      <c r="G80" s="51"/>
      <c r="L80" s="37"/>
      <c r="M80" s="37"/>
      <c r="N80" s="37"/>
    </row>
    <row r="81" spans="1:14" ht="15" x14ac:dyDescent="0.25">
      <c r="A81" s="3"/>
      <c r="B81" s="111"/>
      <c r="C81" s="67" t="s">
        <v>76</v>
      </c>
      <c r="D81" s="52">
        <v>0.78</v>
      </c>
      <c r="E81" s="50">
        <v>9.08</v>
      </c>
      <c r="F81" s="50" t="s">
        <v>57</v>
      </c>
      <c r="G81" s="50" t="s">
        <v>57</v>
      </c>
      <c r="L81" s="37"/>
      <c r="M81" s="37"/>
      <c r="N81" s="37"/>
    </row>
    <row r="82" spans="1:14" x14ac:dyDescent="0.25">
      <c r="A82" s="3"/>
      <c r="B82" s="111"/>
      <c r="C82" s="38" t="s">
        <v>35</v>
      </c>
      <c r="D82" s="62">
        <f>+AVERAGE(D81:D81)</f>
        <v>0.78</v>
      </c>
      <c r="E82" s="64">
        <f>E81</f>
        <v>9.08</v>
      </c>
      <c r="F82" s="64" t="s">
        <v>57</v>
      </c>
      <c r="G82" s="64" t="s">
        <v>57</v>
      </c>
      <c r="I82" s="48"/>
      <c r="L82" s="37"/>
      <c r="M82" s="37"/>
      <c r="N82" s="37"/>
    </row>
    <row r="83" spans="1:14" ht="15.6" customHeight="1" x14ac:dyDescent="0.25">
      <c r="A83" s="3"/>
      <c r="B83" s="111" t="s">
        <v>36</v>
      </c>
      <c r="C83" s="38" t="s">
        <v>77</v>
      </c>
      <c r="D83" s="51">
        <v>27.65</v>
      </c>
      <c r="E83" s="50">
        <f>+F65/E79</f>
        <v>24.184981684981686</v>
      </c>
      <c r="F83" s="50" t="s">
        <v>57</v>
      </c>
      <c r="G83" s="50" t="s">
        <v>57</v>
      </c>
      <c r="I83" s="48"/>
      <c r="L83" s="37"/>
      <c r="M83" s="37"/>
      <c r="N83" s="37"/>
    </row>
    <row r="84" spans="1:14" x14ac:dyDescent="0.25">
      <c r="A84" s="3"/>
      <c r="B84" s="111"/>
      <c r="C84" s="38" t="s">
        <v>34</v>
      </c>
      <c r="D84" s="51"/>
      <c r="E84" s="51"/>
      <c r="F84" s="51"/>
      <c r="G84" s="51"/>
      <c r="I84" s="48"/>
      <c r="L84" s="37"/>
      <c r="M84" s="37"/>
      <c r="N84" s="37"/>
    </row>
    <row r="85" spans="1:14" ht="15" x14ac:dyDescent="0.25">
      <c r="A85" s="3"/>
      <c r="B85" s="111"/>
      <c r="C85" s="67" t="s">
        <v>76</v>
      </c>
      <c r="D85" s="51">
        <v>37.24</v>
      </c>
      <c r="E85" s="50">
        <v>9.7899999999999991</v>
      </c>
      <c r="F85" s="51"/>
      <c r="G85" s="51"/>
      <c r="I85" s="69"/>
      <c r="L85" s="37"/>
      <c r="M85" s="37"/>
      <c r="N85" s="37"/>
    </row>
    <row r="86" spans="1:14" x14ac:dyDescent="0.25">
      <c r="A86" s="3"/>
      <c r="B86" s="111"/>
      <c r="C86" s="38" t="s">
        <v>35</v>
      </c>
      <c r="D86" s="62">
        <f>+AVERAGE(D85:D85)</f>
        <v>37.24</v>
      </c>
      <c r="E86" s="64">
        <f>E85</f>
        <v>9.7899999999999991</v>
      </c>
      <c r="F86" s="64" t="s">
        <v>57</v>
      </c>
      <c r="G86" s="64" t="s">
        <v>57</v>
      </c>
      <c r="L86" s="37"/>
      <c r="M86" s="37"/>
      <c r="N86" s="37"/>
    </row>
    <row r="87" spans="1:14" ht="14.25" customHeight="1" x14ac:dyDescent="0.2">
      <c r="A87" s="3"/>
      <c r="B87" s="111" t="s">
        <v>42</v>
      </c>
      <c r="C87" s="38" t="s">
        <v>77</v>
      </c>
      <c r="D87" s="53">
        <v>0.50329999999999997</v>
      </c>
      <c r="E87" s="53">
        <f>+C28/(C29+C30)</f>
        <v>0.1352070338479027</v>
      </c>
      <c r="F87" s="50" t="s">
        <v>57</v>
      </c>
      <c r="G87" s="50" t="s">
        <v>57</v>
      </c>
      <c r="I87" s="69"/>
      <c r="L87" s="37"/>
      <c r="M87" s="37"/>
      <c r="N87" s="37"/>
    </row>
    <row r="88" spans="1:14" x14ac:dyDescent="0.25">
      <c r="A88" s="3"/>
      <c r="B88" s="111"/>
      <c r="C88" s="38" t="s">
        <v>34</v>
      </c>
      <c r="D88" s="54"/>
      <c r="E88" s="54"/>
      <c r="F88" s="54"/>
      <c r="G88" s="50"/>
      <c r="L88" s="37"/>
      <c r="M88" s="37"/>
      <c r="N88" s="37"/>
    </row>
    <row r="89" spans="1:14" ht="15" x14ac:dyDescent="0.25">
      <c r="A89" s="3"/>
      <c r="B89" s="111"/>
      <c r="C89" s="67" t="s">
        <v>76</v>
      </c>
      <c r="D89" s="55">
        <v>2.6200000000000001E-2</v>
      </c>
      <c r="E89" s="50">
        <v>17.39</v>
      </c>
      <c r="F89" s="54"/>
      <c r="G89" s="50"/>
      <c r="L89" s="37"/>
      <c r="M89" s="37"/>
      <c r="N89" s="37"/>
    </row>
    <row r="90" spans="1:14" x14ac:dyDescent="0.25">
      <c r="A90" s="3"/>
      <c r="B90" s="111"/>
      <c r="C90" s="38" t="s">
        <v>35</v>
      </c>
      <c r="D90" s="63">
        <f>+AVERAGE(D89:D89)</f>
        <v>2.6200000000000001E-2</v>
      </c>
      <c r="E90" s="64">
        <f>E89</f>
        <v>17.39</v>
      </c>
      <c r="F90" s="64" t="s">
        <v>57</v>
      </c>
      <c r="G90" s="64" t="s">
        <v>57</v>
      </c>
      <c r="J90" s="25"/>
      <c r="K90" s="25"/>
      <c r="L90" s="37"/>
      <c r="M90" s="37"/>
      <c r="N90" s="37"/>
    </row>
    <row r="91" spans="1:14" ht="13.5" customHeight="1" x14ac:dyDescent="0.25">
      <c r="A91" s="3"/>
      <c r="B91" s="104" t="s">
        <v>37</v>
      </c>
      <c r="C91" s="38" t="s">
        <v>77</v>
      </c>
      <c r="D91" s="51">
        <v>16.89</v>
      </c>
      <c r="E91" s="50">
        <f>+(C29+C30)/42.584</f>
        <v>80.152404659026857</v>
      </c>
      <c r="F91" s="50" t="s">
        <v>57</v>
      </c>
      <c r="G91" s="50" t="s">
        <v>57</v>
      </c>
      <c r="J91" s="25"/>
      <c r="K91" s="49"/>
      <c r="L91" s="37"/>
      <c r="M91" s="37"/>
      <c r="N91" s="37"/>
    </row>
    <row r="92" spans="1:14" x14ac:dyDescent="0.25">
      <c r="A92" s="3"/>
      <c r="B92" s="104"/>
      <c r="C92" s="38" t="s">
        <v>34</v>
      </c>
      <c r="D92" s="51"/>
      <c r="E92" s="51"/>
      <c r="F92" s="51"/>
      <c r="G92" s="51"/>
      <c r="J92" s="25"/>
      <c r="K92" s="25"/>
      <c r="L92" s="37"/>
      <c r="M92" s="37"/>
      <c r="N92" s="37"/>
    </row>
    <row r="93" spans="1:14" ht="15" x14ac:dyDescent="0.25">
      <c r="A93" s="3"/>
      <c r="B93" s="104"/>
      <c r="C93" s="67" t="s">
        <v>76</v>
      </c>
      <c r="D93" s="51">
        <v>29.16</v>
      </c>
      <c r="E93" s="50">
        <v>49.026000000000003</v>
      </c>
      <c r="F93" s="51"/>
      <c r="G93" s="51"/>
      <c r="J93" s="25"/>
      <c r="K93" s="25"/>
      <c r="L93" s="37"/>
      <c r="M93" s="37"/>
      <c r="N93" s="37"/>
    </row>
    <row r="94" spans="1:14" x14ac:dyDescent="0.25">
      <c r="A94" s="3"/>
      <c r="B94" s="104"/>
      <c r="C94" s="38" t="s">
        <v>35</v>
      </c>
      <c r="D94" s="62">
        <f>+AVERAGE(D93:D93)</f>
        <v>29.16</v>
      </c>
      <c r="E94" s="64">
        <f>E93</f>
        <v>49.026000000000003</v>
      </c>
      <c r="F94" s="64" t="s">
        <v>57</v>
      </c>
      <c r="G94" s="64" t="s">
        <v>57</v>
      </c>
      <c r="H94" s="37"/>
      <c r="I94" s="37"/>
      <c r="J94" s="37"/>
      <c r="K94" s="37"/>
      <c r="L94" s="37"/>
      <c r="M94" s="37"/>
      <c r="N94" s="37"/>
    </row>
    <row r="95" spans="1:14" ht="33" customHeight="1" x14ac:dyDescent="0.25">
      <c r="A95" s="3"/>
      <c r="B95" s="125" t="s">
        <v>78</v>
      </c>
      <c r="C95" s="126"/>
      <c r="D95" s="126"/>
      <c r="E95" s="126"/>
      <c r="F95" s="126"/>
      <c r="G95" s="127"/>
      <c r="H95" s="37"/>
      <c r="I95" s="37"/>
      <c r="J95" s="37"/>
      <c r="K95" s="37"/>
      <c r="L95" s="37"/>
      <c r="M95" s="37"/>
      <c r="N95" s="37"/>
    </row>
    <row r="96" spans="1:14" ht="28.5" customHeight="1" x14ac:dyDescent="0.25">
      <c r="A96" s="3"/>
      <c r="B96" s="128" t="s">
        <v>64</v>
      </c>
      <c r="C96" s="129"/>
      <c r="D96" s="129"/>
      <c r="E96" s="129"/>
      <c r="F96" s="129"/>
      <c r="G96" s="130"/>
      <c r="H96" s="37"/>
      <c r="I96" s="37"/>
      <c r="J96" s="37"/>
      <c r="K96" s="37"/>
      <c r="L96" s="37"/>
      <c r="M96" s="37"/>
      <c r="N96" s="37"/>
    </row>
    <row r="97" spans="1:9" x14ac:dyDescent="0.25">
      <c r="C97" s="131"/>
      <c r="D97" s="131"/>
      <c r="E97" s="131"/>
      <c r="F97" s="131"/>
      <c r="G97" s="131"/>
      <c r="H97" s="37"/>
      <c r="I97" s="37"/>
    </row>
    <row r="98" spans="1:9" x14ac:dyDescent="0.25">
      <c r="A98" s="7">
        <v>14</v>
      </c>
      <c r="B98" s="39" t="s">
        <v>38</v>
      </c>
      <c r="C98" s="146"/>
      <c r="D98" s="147"/>
      <c r="E98" s="147"/>
      <c r="F98" s="147"/>
      <c r="G98" s="148"/>
    </row>
    <row r="99" spans="1:9" x14ac:dyDescent="0.25">
      <c r="A99" s="13"/>
      <c r="C99" s="40"/>
      <c r="D99" s="40" t="s">
        <v>39</v>
      </c>
      <c r="E99" s="40"/>
      <c r="F99" s="40"/>
      <c r="G99" s="40"/>
    </row>
    <row r="100" spans="1:9" ht="13.5" customHeight="1" x14ac:dyDescent="0.25">
      <c r="B100" s="120" t="s">
        <v>79</v>
      </c>
      <c r="C100" s="121"/>
      <c r="D100" s="121"/>
      <c r="E100" s="121"/>
      <c r="F100" s="121"/>
      <c r="G100" s="122"/>
    </row>
  </sheetData>
  <mergeCells count="62">
    <mergeCell ref="B100:G100"/>
    <mergeCell ref="A51:A52"/>
    <mergeCell ref="B95:G95"/>
    <mergeCell ref="B96:G96"/>
    <mergeCell ref="C97:G97"/>
    <mergeCell ref="E63:E64"/>
    <mergeCell ref="F63:H63"/>
    <mergeCell ref="C51:E52"/>
    <mergeCell ref="C53:E53"/>
    <mergeCell ref="C98:G98"/>
    <mergeCell ref="B71:N71"/>
    <mergeCell ref="B73:N73"/>
    <mergeCell ref="B74:N74"/>
    <mergeCell ref="B76:G76"/>
    <mergeCell ref="I63:K63"/>
    <mergeCell ref="L63:N63"/>
    <mergeCell ref="B68:N68"/>
    <mergeCell ref="B91:B94"/>
    <mergeCell ref="B72:N72"/>
    <mergeCell ref="D46:E46"/>
    <mergeCell ref="D47:E47"/>
    <mergeCell ref="B48:E48"/>
    <mergeCell ref="B87:B90"/>
    <mergeCell ref="B79:B82"/>
    <mergeCell ref="B83:B86"/>
    <mergeCell ref="B70:N70"/>
    <mergeCell ref="B55:E55"/>
    <mergeCell ref="C57:E57"/>
    <mergeCell ref="B63:B64"/>
    <mergeCell ref="C63:C64"/>
    <mergeCell ref="D63:D64"/>
    <mergeCell ref="B69:N69"/>
    <mergeCell ref="C54:E54"/>
    <mergeCell ref="B50:E50"/>
    <mergeCell ref="B51:B52"/>
    <mergeCell ref="B45:E45"/>
    <mergeCell ref="C36:E36"/>
    <mergeCell ref="C41:E41"/>
    <mergeCell ref="C42:E42"/>
    <mergeCell ref="C43:E43"/>
    <mergeCell ref="C21:E21"/>
    <mergeCell ref="B22:E22"/>
    <mergeCell ref="B24:E24"/>
    <mergeCell ref="B25:E25"/>
    <mergeCell ref="B31:E31"/>
    <mergeCell ref="D27:D30"/>
    <mergeCell ref="E27:E30"/>
    <mergeCell ref="B33:E33"/>
    <mergeCell ref="C34:E34"/>
    <mergeCell ref="C35:E35"/>
    <mergeCell ref="B37:E37"/>
    <mergeCell ref="B40:E40"/>
    <mergeCell ref="C20:E20"/>
    <mergeCell ref="A1:B1"/>
    <mergeCell ref="C5:E5"/>
    <mergeCell ref="B6:D6"/>
    <mergeCell ref="C10:E10"/>
    <mergeCell ref="B13:C13"/>
    <mergeCell ref="B17:E17"/>
    <mergeCell ref="C18:E18"/>
    <mergeCell ref="C19:E19"/>
    <mergeCell ref="B14:E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95F89-BBF6-4129-B82E-CB7B2FF2BD8E}">
  <dimension ref="A1:A90"/>
  <sheetViews>
    <sheetView topLeftCell="A22" workbookViewId="0">
      <selection activeCell="A30" sqref="A30:XFD30"/>
    </sheetView>
  </sheetViews>
  <sheetFormatPr defaultRowHeight="15" x14ac:dyDescent="0.25"/>
  <cols>
    <col min="1" max="1" width="10.42578125" bestFit="1" customWidth="1"/>
  </cols>
  <sheetData>
    <row r="1" spans="1:1" x14ac:dyDescent="0.25">
      <c r="A1" s="152">
        <v>45436</v>
      </c>
    </row>
    <row r="2" spans="1:1" x14ac:dyDescent="0.25">
      <c r="A2" s="152">
        <v>45437</v>
      </c>
    </row>
    <row r="3" spans="1:1" x14ac:dyDescent="0.25">
      <c r="A3" s="152">
        <v>45438</v>
      </c>
    </row>
    <row r="4" spans="1:1" x14ac:dyDescent="0.25">
      <c r="A4" s="152">
        <v>45439</v>
      </c>
    </row>
    <row r="5" spans="1:1" x14ac:dyDescent="0.25">
      <c r="A5" s="152">
        <v>45440</v>
      </c>
    </row>
    <row r="6" spans="1:1" x14ac:dyDescent="0.25">
      <c r="A6" s="152">
        <v>45441</v>
      </c>
    </row>
    <row r="7" spans="1:1" x14ac:dyDescent="0.25">
      <c r="A7" s="152">
        <v>45442</v>
      </c>
    </row>
    <row r="8" spans="1:1" x14ac:dyDescent="0.25">
      <c r="A8" s="152">
        <v>45443</v>
      </c>
    </row>
    <row r="9" spans="1:1" x14ac:dyDescent="0.25">
      <c r="A9" s="152">
        <v>45444</v>
      </c>
    </row>
    <row r="10" spans="1:1" x14ac:dyDescent="0.25">
      <c r="A10" s="152">
        <v>45445</v>
      </c>
    </row>
    <row r="11" spans="1:1" x14ac:dyDescent="0.25">
      <c r="A11" s="152">
        <v>45446</v>
      </c>
    </row>
    <row r="12" spans="1:1" x14ac:dyDescent="0.25">
      <c r="A12" s="152">
        <v>45447</v>
      </c>
    </row>
    <row r="13" spans="1:1" x14ac:dyDescent="0.25">
      <c r="A13" s="152">
        <v>45448</v>
      </c>
    </row>
    <row r="14" spans="1:1" x14ac:dyDescent="0.25">
      <c r="A14" s="152">
        <v>45449</v>
      </c>
    </row>
    <row r="15" spans="1:1" x14ac:dyDescent="0.25">
      <c r="A15" s="152">
        <v>45450</v>
      </c>
    </row>
    <row r="16" spans="1:1" x14ac:dyDescent="0.25">
      <c r="A16" s="152">
        <v>45451</v>
      </c>
    </row>
    <row r="17" spans="1:1" x14ac:dyDescent="0.25">
      <c r="A17" s="152">
        <v>45452</v>
      </c>
    </row>
    <row r="18" spans="1:1" x14ac:dyDescent="0.25">
      <c r="A18" s="152">
        <v>45453</v>
      </c>
    </row>
    <row r="19" spans="1:1" x14ac:dyDescent="0.25">
      <c r="A19" s="152">
        <v>45454</v>
      </c>
    </row>
    <row r="20" spans="1:1" x14ac:dyDescent="0.25">
      <c r="A20" s="152">
        <v>45455</v>
      </c>
    </row>
    <row r="21" spans="1:1" x14ac:dyDescent="0.25">
      <c r="A21" s="152">
        <v>45456</v>
      </c>
    </row>
    <row r="22" spans="1:1" x14ac:dyDescent="0.25">
      <c r="A22" s="152">
        <v>45457</v>
      </c>
    </row>
    <row r="23" spans="1:1" x14ac:dyDescent="0.25">
      <c r="A23" s="152">
        <v>45458</v>
      </c>
    </row>
    <row r="24" spans="1:1" x14ac:dyDescent="0.25">
      <c r="A24" s="152">
        <v>45459</v>
      </c>
    </row>
    <row r="25" spans="1:1" x14ac:dyDescent="0.25">
      <c r="A25" s="152">
        <v>45460</v>
      </c>
    </row>
    <row r="26" spans="1:1" x14ac:dyDescent="0.25">
      <c r="A26" s="152">
        <v>45461</v>
      </c>
    </row>
    <row r="27" spans="1:1" x14ac:dyDescent="0.25">
      <c r="A27" s="152">
        <v>45462</v>
      </c>
    </row>
    <row r="28" spans="1:1" x14ac:dyDescent="0.25">
      <c r="A28" s="152">
        <v>45463</v>
      </c>
    </row>
    <row r="29" spans="1:1" x14ac:dyDescent="0.25">
      <c r="A29" s="152">
        <v>45464</v>
      </c>
    </row>
    <row r="30" spans="1:1" x14ac:dyDescent="0.25">
      <c r="A30" s="152">
        <v>45465</v>
      </c>
    </row>
    <row r="31" spans="1:1" x14ac:dyDescent="0.25">
      <c r="A31" s="152">
        <v>45466</v>
      </c>
    </row>
    <row r="32" spans="1:1" x14ac:dyDescent="0.25">
      <c r="A32" s="152">
        <v>45467</v>
      </c>
    </row>
    <row r="33" spans="1:1" x14ac:dyDescent="0.25">
      <c r="A33" s="152">
        <v>45468</v>
      </c>
    </row>
    <row r="34" spans="1:1" x14ac:dyDescent="0.25">
      <c r="A34" s="152">
        <v>45469</v>
      </c>
    </row>
    <row r="35" spans="1:1" x14ac:dyDescent="0.25">
      <c r="A35" s="152">
        <v>45470</v>
      </c>
    </row>
    <row r="36" spans="1:1" x14ac:dyDescent="0.25">
      <c r="A36" s="152">
        <v>45471</v>
      </c>
    </row>
    <row r="37" spans="1:1" x14ac:dyDescent="0.25">
      <c r="A37" s="152">
        <v>45472</v>
      </c>
    </row>
    <row r="38" spans="1:1" x14ac:dyDescent="0.25">
      <c r="A38" s="152">
        <v>45473</v>
      </c>
    </row>
    <row r="39" spans="1:1" x14ac:dyDescent="0.25">
      <c r="A39" s="152">
        <v>45474</v>
      </c>
    </row>
    <row r="40" spans="1:1" x14ac:dyDescent="0.25">
      <c r="A40" s="152">
        <v>45475</v>
      </c>
    </row>
    <row r="41" spans="1:1" x14ac:dyDescent="0.25">
      <c r="A41" s="152">
        <v>45476</v>
      </c>
    </row>
    <row r="42" spans="1:1" x14ac:dyDescent="0.25">
      <c r="A42" s="152">
        <v>45477</v>
      </c>
    </row>
    <row r="43" spans="1:1" x14ac:dyDescent="0.25">
      <c r="A43" s="152">
        <v>45478</v>
      </c>
    </row>
    <row r="44" spans="1:1" x14ac:dyDescent="0.25">
      <c r="A44" s="152">
        <v>45479</v>
      </c>
    </row>
    <row r="45" spans="1:1" x14ac:dyDescent="0.25">
      <c r="A45" s="152">
        <v>45480</v>
      </c>
    </row>
    <row r="46" spans="1:1" x14ac:dyDescent="0.25">
      <c r="A46" s="152">
        <v>45481</v>
      </c>
    </row>
    <row r="47" spans="1:1" x14ac:dyDescent="0.25">
      <c r="A47" s="152">
        <v>45482</v>
      </c>
    </row>
    <row r="48" spans="1:1" x14ac:dyDescent="0.25">
      <c r="A48" s="152">
        <v>45483</v>
      </c>
    </row>
    <row r="49" spans="1:1" x14ac:dyDescent="0.25">
      <c r="A49" s="152">
        <v>45484</v>
      </c>
    </row>
    <row r="50" spans="1:1" x14ac:dyDescent="0.25">
      <c r="A50" s="152">
        <v>45485</v>
      </c>
    </row>
    <row r="51" spans="1:1" x14ac:dyDescent="0.25">
      <c r="A51" s="152">
        <v>45486</v>
      </c>
    </row>
    <row r="52" spans="1:1" x14ac:dyDescent="0.25">
      <c r="A52" s="152">
        <v>45487</v>
      </c>
    </row>
    <row r="53" spans="1:1" x14ac:dyDescent="0.25">
      <c r="A53" s="152">
        <v>45488</v>
      </c>
    </row>
    <row r="54" spans="1:1" x14ac:dyDescent="0.25">
      <c r="A54" s="152">
        <v>45489</v>
      </c>
    </row>
    <row r="55" spans="1:1" x14ac:dyDescent="0.25">
      <c r="A55" s="152">
        <v>45490</v>
      </c>
    </row>
    <row r="56" spans="1:1" x14ac:dyDescent="0.25">
      <c r="A56" s="152">
        <v>45491</v>
      </c>
    </row>
    <row r="57" spans="1:1" x14ac:dyDescent="0.25">
      <c r="A57" s="152">
        <v>45492</v>
      </c>
    </row>
    <row r="58" spans="1:1" x14ac:dyDescent="0.25">
      <c r="A58" s="152">
        <v>45493</v>
      </c>
    </row>
    <row r="59" spans="1:1" x14ac:dyDescent="0.25">
      <c r="A59" s="152">
        <v>45494</v>
      </c>
    </row>
    <row r="60" spans="1:1" x14ac:dyDescent="0.25">
      <c r="A60" s="152">
        <v>45495</v>
      </c>
    </row>
    <row r="61" spans="1:1" x14ac:dyDescent="0.25">
      <c r="A61" s="152">
        <v>45496</v>
      </c>
    </row>
    <row r="62" spans="1:1" x14ac:dyDescent="0.25">
      <c r="A62" s="152">
        <v>45497</v>
      </c>
    </row>
    <row r="63" spans="1:1" x14ac:dyDescent="0.25">
      <c r="A63" s="152">
        <v>45498</v>
      </c>
    </row>
    <row r="64" spans="1:1" x14ac:dyDescent="0.25">
      <c r="A64" s="152">
        <v>45499</v>
      </c>
    </row>
    <row r="65" spans="1:1" x14ac:dyDescent="0.25">
      <c r="A65" s="152">
        <v>45500</v>
      </c>
    </row>
    <row r="66" spans="1:1" x14ac:dyDescent="0.25">
      <c r="A66" s="152">
        <v>45501</v>
      </c>
    </row>
    <row r="67" spans="1:1" x14ac:dyDescent="0.25">
      <c r="A67" s="152">
        <v>45502</v>
      </c>
    </row>
    <row r="68" spans="1:1" x14ac:dyDescent="0.25">
      <c r="A68" s="152">
        <v>45503</v>
      </c>
    </row>
    <row r="69" spans="1:1" x14ac:dyDescent="0.25">
      <c r="A69" s="152">
        <v>45504</v>
      </c>
    </row>
    <row r="70" spans="1:1" x14ac:dyDescent="0.25">
      <c r="A70" s="152">
        <v>45505</v>
      </c>
    </row>
    <row r="71" spans="1:1" x14ac:dyDescent="0.25">
      <c r="A71" s="152">
        <v>45506</v>
      </c>
    </row>
    <row r="72" spans="1:1" x14ac:dyDescent="0.25">
      <c r="A72" s="152">
        <v>45507</v>
      </c>
    </row>
    <row r="73" spans="1:1" x14ac:dyDescent="0.25">
      <c r="A73" s="152">
        <v>45508</v>
      </c>
    </row>
    <row r="74" spans="1:1" x14ac:dyDescent="0.25">
      <c r="A74" s="152">
        <v>45509</v>
      </c>
    </row>
    <row r="75" spans="1:1" x14ac:dyDescent="0.25">
      <c r="A75" s="152">
        <v>45510</v>
      </c>
    </row>
    <row r="76" spans="1:1" x14ac:dyDescent="0.25">
      <c r="A76" s="152">
        <v>45511</v>
      </c>
    </row>
    <row r="77" spans="1:1" x14ac:dyDescent="0.25">
      <c r="A77" s="152">
        <v>45512</v>
      </c>
    </row>
    <row r="78" spans="1:1" x14ac:dyDescent="0.25">
      <c r="A78" s="152">
        <v>45513</v>
      </c>
    </row>
    <row r="79" spans="1:1" x14ac:dyDescent="0.25">
      <c r="A79" s="152">
        <v>45514</v>
      </c>
    </row>
    <row r="80" spans="1:1" x14ac:dyDescent="0.25">
      <c r="A80" s="152">
        <v>45515</v>
      </c>
    </row>
    <row r="81" spans="1:1" x14ac:dyDescent="0.25">
      <c r="A81" s="152">
        <v>45516</v>
      </c>
    </row>
    <row r="82" spans="1:1" x14ac:dyDescent="0.25">
      <c r="A82" s="152">
        <v>45517</v>
      </c>
    </row>
    <row r="83" spans="1:1" x14ac:dyDescent="0.25">
      <c r="A83" s="152">
        <v>45518</v>
      </c>
    </row>
    <row r="84" spans="1:1" x14ac:dyDescent="0.25">
      <c r="A84" s="152">
        <v>45519</v>
      </c>
    </row>
    <row r="85" spans="1:1" x14ac:dyDescent="0.25">
      <c r="A85" s="152">
        <v>45520</v>
      </c>
    </row>
    <row r="86" spans="1:1" x14ac:dyDescent="0.25">
      <c r="A86" s="152">
        <v>45521</v>
      </c>
    </row>
    <row r="87" spans="1:1" x14ac:dyDescent="0.25">
      <c r="A87" s="152">
        <v>45522</v>
      </c>
    </row>
    <row r="88" spans="1:1" x14ac:dyDescent="0.25">
      <c r="A88" s="152">
        <v>45523</v>
      </c>
    </row>
    <row r="89" spans="1:1" x14ac:dyDescent="0.25">
      <c r="A89" s="152">
        <v>45524</v>
      </c>
    </row>
    <row r="90" spans="1:1" x14ac:dyDescent="0.25">
      <c r="A90" s="152">
        <v>45525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RULKA</vt: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2026-01-06T11:49:36Z</dcterms:modified>
</cp:coreProperties>
</file>