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57. HM Electro\2025-26\"/>
    </mc:Choice>
  </mc:AlternateContent>
  <xr:revisionPtr revIDLastSave="0" documentId="13_ncr:1_{1CEA6671-A636-43A1-B0BD-D8E5F0079A90}" xr6:coauthVersionLast="47" xr6:coauthVersionMax="47" xr10:uidLastSave="{00000000-0000-0000-0000-000000000000}"/>
  <bookViews>
    <workbookView xWindow="-110" yWindow="-110" windowWidth="19420" windowHeight="10300" xr2:uid="{00000000-000D-0000-FFFF-FFFF00000000}"/>
  </bookViews>
  <sheets>
    <sheet name="H.M. ELECTROMECH" sheetId="1" r:id="rId1"/>
    <sheet name="Shee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81" i="1" l="1"/>
  <c r="G28" i="1"/>
  <c r="G27" i="1"/>
  <c r="G26" i="1"/>
  <c r="E81" i="1"/>
  <c r="D92" i="1"/>
  <c r="D88" i="1"/>
  <c r="D84" i="1"/>
  <c r="D80" i="1"/>
</calcChain>
</file>

<file path=xl/sharedStrings.xml><?xml version="1.0" encoding="utf-8"?>
<sst xmlns="http://schemas.openxmlformats.org/spreadsheetml/2006/main" count="138" uniqueCount="108">
  <si>
    <t>A. For Equity Issues</t>
  </si>
  <si>
    <t>Sr. No.</t>
  </si>
  <si>
    <t>Name of the issue:</t>
  </si>
  <si>
    <t>Type of  issue</t>
  </si>
  <si>
    <t>Grade of issue alongwith name of the rating agency</t>
  </si>
  <si>
    <t>Subscription level (number of times)*</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</si>
  <si>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</si>
  <si>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</si>
  <si>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</si>
  <si>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</si>
  <si>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</si>
  <si>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</si>
  <si>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</si>
  <si>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</si>
  <si>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</si>
  <si>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(iii) at the end of 3rd FY </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</si>
  <si>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</si>
  <si>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</si>
  <si>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</si>
  <si>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</si>
  <si>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</si>
  <si>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</si>
  <si>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</si>
  <si>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</si>
  <si>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</si>
  <si>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</si>
  <si>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</si>
  <si>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</si>
  <si>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</si>
  <si>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</si>
  <si>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</si>
  <si>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</si>
  <si>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</si>
  <si>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</si>
  <si>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</si>
  <si>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</si>
  <si>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</si>
  <si>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</si>
  <si>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</si>
  <si>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</si>
  <si>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</si>
  <si>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</si>
  <si>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</si>
  <si>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</si>
  <si>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</si>
  <si>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</si>
  <si>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 xml:space="preserve">Closing price </t>
  </si>
  <si>
    <t>N.A</t>
  </si>
  <si>
    <t>Issue size (Rs. In lakhs)</t>
  </si>
  <si>
    <t xml:space="preserve">(iv) at the end of 3rd FY </t>
  </si>
  <si>
    <t>(ii) Actual implementation</t>
  </si>
  <si>
    <t>1st FY 
(March 31, 2025)</t>
  </si>
  <si>
    <t>2nd FY 
 (March 31, 2026)</t>
  </si>
  <si>
    <t>3rd FY
 (March 31, 2027)</t>
  </si>
  <si>
    <t>At the end of 3rd FY 2026-27</t>
  </si>
  <si>
    <t xml:space="preserve">As at the end of 1st FY after the listing of the issue (31.03.2025) </t>
  </si>
  <si>
    <t>As at the end of 2nd FY after the listing of the issue (31.03.2026)</t>
  </si>
  <si>
    <t>As at the end of 3rd FY after the listing of the issue (31.03.2027)</t>
  </si>
  <si>
    <t>(i) as disclosed in the offer document: Proposed Schedule of Implementation*</t>
  </si>
  <si>
    <t>Initial Public Offering (IPO) on BSE SME</t>
  </si>
  <si>
    <t>Source: BSE</t>
  </si>
  <si>
    <t>Source: BSE (Based on Free Float equity shares)</t>
  </si>
  <si>
    <t>Market Price (BSE)</t>
  </si>
  <si>
    <t>Index (of the Designated Stock Exchange): BSE SENSEX</t>
  </si>
  <si>
    <t>Not Required</t>
  </si>
  <si>
    <t>NA</t>
  </si>
  <si>
    <t># BSE does not have any sectorial index for Civil Construction, hence data for BSE SENSEX Data has been provided here.</t>
  </si>
  <si>
    <t xml:space="preserve">H.M. ELECTRO MECH LIMITED
</t>
  </si>
  <si>
    <t>₹  2,774.40 Lakhs</t>
  </si>
  <si>
    <t>Since the company's share were listed on January 31, 2025  we are considering March 31, 2025 as the 1st Financial Year.</t>
  </si>
  <si>
    <t>Rs. 75/-</t>
  </si>
  <si>
    <t>At close of listing day (January 31, 2025*)</t>
  </si>
  <si>
    <t>Note: Since the company's share were listed on January 31,2025  we are considering March 31, 2025 as the 1st Financial Year.</t>
  </si>
  <si>
    <t>HEC Infra Projects Limited</t>
  </si>
  <si>
    <t>Issuer:H.M. Electro Mech Limited</t>
  </si>
  <si>
    <t>N.A.</t>
  </si>
  <si>
    <t xml:space="preserve">32.27 
</t>
  </si>
  <si>
    <t>(i) at the end of March 31, 2025</t>
  </si>
  <si>
    <t>Frequently traded</t>
  </si>
  <si>
    <t>At close of 30th calendar day from listing day (* March 01, 2025)</t>
  </si>
  <si>
    <t>At close of 90th calendar day from listing day(April 30, 2025**)</t>
  </si>
  <si>
    <t>No Change</t>
  </si>
  <si>
    <t xml:space="preserve">
Estimated Utilization of Net Proceeds in FY 2024- 25)
1.Working Capital Requirements of Rs. 250.00 Lakhs
2.General Corporate Purposes of Rs. 401.94  Lakhs
3.Issue Related Expenses of Rs. 272.46 Lakhs
Estimated Utilization of Net Proceeds in FY 2025-26)
1.Working Capital Requirements of Rs. 1,150.00 Lakhs
Estimated Utilization of Net Proceeds in FY 2026-27)
1.Working Capital Requirements of Rs. 700.00 Lakhs</t>
  </si>
  <si>
    <t>(ii) Actual utilization*</t>
  </si>
  <si>
    <t>Unutilised amount is 21.68 Lakhs to meet working capital requirement: No Reason is mentioned.</t>
  </si>
  <si>
    <t>Not Applicable</t>
  </si>
  <si>
    <t>87.10 Times</t>
  </si>
  <si>
    <t>*The above figure is after technical rejection and excluding anchor allotment (but including marker maker)
Source: Minutes of Basis of allotment</t>
  </si>
  <si>
    <t>*(i) allotment in the issue</t>
  </si>
  <si>
    <t>* As per the Basis of Allotment. It excludes pre-issue holding by QIBs and includes allotment to Anchor.
Source:
*(1) Basis of Allotment
**(2) Reported to the stock exchanges;</t>
  </si>
  <si>
    <t>Note: 1. Where the 30th day / 90th day / March 31 of a particular year falls on a BSE trading holiday, the immediately Following trading day has been considered.</t>
  </si>
  <si>
    <t>2. Where the 30th day / 90th day / March 31 of a particular year falls on the day when there is no trade in equity share of the Company , Following trading day has been considered and accordingly corresponding data of BSE SENSEX  is mentioned in the table above. in case there is no trading on following trading day then day when trading took place is considered.</t>
  </si>
  <si>
    <t>71947.55 </t>
  </si>
  <si>
    <t>86159.02 </t>
  </si>
  <si>
    <t>**(ii) at the end of 1st FY March 31, 2025</t>
  </si>
  <si>
    <t>(iii) at the end of 2nd FY March 31, 2026</t>
  </si>
  <si>
    <t>(ii) at the end of 2nd FY March 31, 2026</t>
  </si>
  <si>
    <t>(i) at the end of 1st F.Y. March 31, 2025</t>
  </si>
  <si>
    <t>1.	Appointment of Ms. Riya Vipulbhai Kanani (DIN: 11100598) as an Additional Director (Independent Category) of the company in Board meeting held today on Friday, 1st August, 2025.
2.	Change in designation of Mr. Harshal Mahendra Patel (DIN: 10350341) from Non- Executive Director to Whole Time Director (Executive Director Category) of the company in Board meeting held today on Friday, 1st August, 2025.
3.	Regularization of Ms. Riya Vipulbhai Kanani (DIN:11100598) as Non- Executive Independent Director of the company in the AGM held on 26th September, 2025. 
4.	Change of designation of Mr. Harshal Mahendra Patel (DIN: 10350341) from Non-executive director to Whole Time Director of the company in the AGM held on 26th September, 2025.
5.	Resignation of Ms. Riya Vipulbhai Kanani as Non- Executive Independent Director w.e.f. 01.11.2025.
6.	Appointment of Mr. Jay Dineshkumar Shah (DIN: 11395464) as an Additional Director (Independent Category) of the company in Board meeting held on 1st January, 2026.</t>
  </si>
  <si>
    <t>Net worth</t>
  </si>
  <si>
    <t>RONW</t>
  </si>
  <si>
    <t>nav</t>
  </si>
  <si>
    <t>Actual Utilisation as on March 31,2026
Working Capital Requirement - Rs. 2078.32 Lakhs
General Corporate Purpose - Rs. 401.94 Lakhs
Issue Related Expenses of Rs. 272.46 Lakhs</t>
  </si>
  <si>
    <t>Source: * As disclosed in the Object of the Issue (SCHEDULE OF IMPLEMENTATION AND DEPLOYMENT OF FUNDS) in the Prospectus and statement of deviation and variation for the half year ended on March 31, 2026 filed by the company on May 29, 2026.</t>
  </si>
  <si>
    <t>Note : Industry average has been calculated by taking the average of peer group companies. In the present case, One peer group company is taken into consideration.</t>
  </si>
  <si>
    <t>At the end of 1st FY 2024-25#</t>
  </si>
  <si>
    <t>At the end of 2nd FY 2025-26#</t>
  </si>
  <si>
    <t>*Source:  Prospectus dated  January 28, 2025 and based on restated summary statement FY 2023-24  and for peer group data from Annual Report of FY 2023-24 and prospectus is taken.                                                                                                                                                                                                                                                                                                                                     #Source: Results for the FY 2024-25 and 2025-26 as available on the website of Stock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</si>
</sst>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2"/>
      <color theme="1"/>
      <name val="Times New Roman"/>
      <family val="1"/>
    </font>
    <font>
      <sz val="11"/>
      <color rgb="FF000000"/>
      <name val="Times New Roman"/>
      <family val="1"/>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40">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2" fillId="2" borderId="1" xfId="0" applyFont="1" applyFill="1" applyBorder="1" applyAlignment="1">
      <alignment horizontal="right" vertical="center" wrapText="1"/>
    </xf>
    <xf numFmtId="0" fontId="15" fillId="0" borderId="1" xfId="0" applyFont="1" applyBorder="1" applyAlignment="1">
      <alignment horizontal="left" vertical="center" wrapText="1"/>
    </xf>
    <xf numFmtId="4" fontId="5" fillId="0" borderId="1" xfId="0" applyNumberFormat="1" applyFont="1" applyBorder="1" applyAlignment="1">
      <alignment horizontal="left" vertical="center" wrapText="1"/>
    </xf>
    <xf numFmtId="0" fontId="16" fillId="0" borderId="0" xfId="0" applyFont="1"/>
    <xf numFmtId="0" fontId="5" fillId="0" borderId="1" xfId="0" applyFont="1" applyBorder="1" applyAlignment="1">
      <alignment horizontal="left" vertical="center" wrapText="1"/>
    </xf>
    <xf numFmtId="0" fontId="2" fillId="0" borderId="9" xfId="0"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0" fontId="2" fillId="0" borderId="1" xfId="0" applyFont="1" applyBorder="1" applyAlignment="1">
      <alignment horizontal="center"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6" fillId="0" borderId="7" xfId="0" applyFont="1" applyBorder="1" applyAlignment="1">
      <alignment horizontal="left"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3"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16" xfId="0" applyNumberFormat="1" applyFont="1" applyFill="1" applyBorder="1" applyAlignment="1">
      <alignment horizontal="left" vertical="top" wrapText="1"/>
    </xf>
    <xf numFmtId="2" fontId="2" fillId="2" borderId="17" xfId="0" applyNumberFormat="1" applyFont="1" applyFill="1" applyBorder="1" applyAlignment="1">
      <alignment horizontal="left" vertical="top" wrapText="1"/>
    </xf>
    <xf numFmtId="2" fontId="2" fillId="2" borderId="15" xfId="0" applyNumberFormat="1" applyFont="1" applyFill="1" applyBorder="1" applyAlignment="1">
      <alignment horizontal="left" vertical="top" wrapText="1"/>
    </xf>
    <xf numFmtId="2" fontId="2" fillId="2" borderId="18" xfId="0" applyNumberFormat="1" applyFont="1" applyFill="1" applyBorder="1" applyAlignment="1">
      <alignment horizontal="left" vertical="top" wrapText="1"/>
    </xf>
    <xf numFmtId="2" fontId="2" fillId="2" borderId="8" xfId="0" applyNumberFormat="1" applyFont="1" applyFill="1" applyBorder="1" applyAlignment="1">
      <alignment horizontal="left" vertical="top" wrapText="1"/>
    </xf>
    <xf numFmtId="2" fontId="2" fillId="2" borderId="10" xfId="0" applyNumberFormat="1" applyFont="1" applyFill="1" applyBorder="1" applyAlignment="1">
      <alignment horizontal="left" vertical="top" wrapText="1"/>
    </xf>
    <xf numFmtId="2" fontId="2" fillId="2" borderId="6" xfId="0" applyNumberFormat="1" applyFont="1" applyFill="1" applyBorder="1" applyAlignment="1">
      <alignment horizontal="left" vertical="top"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98"/>
  <sheetViews>
    <sheetView tabSelected="1" topLeftCell="B79" zoomScaleNormal="100" workbookViewId="0">
      <selection activeCell="B93" sqref="B93:G93"/>
    </sheetView>
  </sheetViews>
  <sheetFormatPr defaultColWidth="8.81640625" defaultRowHeight="13" x14ac:dyDescent="0.35"/>
  <cols>
    <col min="1" max="1" width="8.81640625" style="1"/>
    <col min="2" max="2" width="42.26953125" style="1" customWidth="1"/>
    <col min="3" max="3" width="43.26953125" style="1" bestFit="1" customWidth="1"/>
    <col min="4" max="4" width="34.54296875" style="1" customWidth="1"/>
    <col min="5" max="5" width="18" style="1" customWidth="1"/>
    <col min="6" max="6" width="16.54296875" style="1" customWidth="1"/>
    <col min="7" max="7" width="15" style="1" customWidth="1"/>
    <col min="8" max="8" width="10" style="1" bestFit="1" customWidth="1"/>
    <col min="9" max="9" width="10.81640625" style="1" customWidth="1"/>
    <col min="10" max="10" width="13.54296875" style="1" customWidth="1"/>
    <col min="11" max="11" width="12.26953125" style="1" customWidth="1"/>
    <col min="12" max="12" width="11.1796875" style="1" customWidth="1"/>
    <col min="13" max="13" width="10" style="1" customWidth="1"/>
    <col min="14" max="14" width="9.7265625" style="1" customWidth="1"/>
    <col min="15" max="16384" width="8.81640625" style="1"/>
  </cols>
  <sheetData>
    <row r="1" spans="1:14" ht="14.5" customHeight="1" x14ac:dyDescent="0.35">
      <c r="A1" s="66" t="s">
        <v>0</v>
      </c>
      <c r="B1" s="66"/>
      <c r="D1" s="2"/>
    </row>
    <row r="3" spans="1:14" ht="24.75" customHeight="1" x14ac:dyDescent="0.35">
      <c r="A3" s="3" t="s">
        <v>1</v>
      </c>
      <c r="B3" s="4" t="s">
        <v>2</v>
      </c>
      <c r="C3" s="61" t="s">
        <v>67</v>
      </c>
    </row>
    <row r="4" spans="1:14" x14ac:dyDescent="0.35">
      <c r="D4" s="5"/>
    </row>
    <row r="5" spans="1:14" ht="21" customHeight="1" x14ac:dyDescent="0.35">
      <c r="A5" s="6">
        <v>1</v>
      </c>
      <c r="B5" s="4" t="s">
        <v>3</v>
      </c>
      <c r="C5" s="67" t="s">
        <v>59</v>
      </c>
      <c r="D5" s="67"/>
      <c r="E5" s="67"/>
    </row>
    <row r="6" spans="1:14" ht="15" customHeight="1" x14ac:dyDescent="0.35">
      <c r="A6" s="7"/>
      <c r="B6" s="68"/>
      <c r="C6" s="68"/>
      <c r="D6" s="68"/>
      <c r="E6" s="8"/>
    </row>
    <row r="7" spans="1:14" x14ac:dyDescent="0.35">
      <c r="A7" s="7"/>
      <c r="B7" s="9"/>
      <c r="D7" s="5"/>
    </row>
    <row r="8" spans="1:14" ht="21" customHeight="1" x14ac:dyDescent="0.35">
      <c r="A8" s="7">
        <v>2</v>
      </c>
      <c r="B8" s="4" t="s">
        <v>48</v>
      </c>
      <c r="C8" s="55" t="s">
        <v>68</v>
      </c>
      <c r="D8" s="5"/>
    </row>
    <row r="9" spans="1:14" x14ac:dyDescent="0.35">
      <c r="A9" s="7"/>
      <c r="B9" s="9"/>
      <c r="D9" s="5"/>
    </row>
    <row r="10" spans="1:14" ht="30.65" customHeight="1" x14ac:dyDescent="0.35">
      <c r="A10" s="7">
        <v>3</v>
      </c>
      <c r="B10" s="4" t="s">
        <v>4</v>
      </c>
      <c r="C10" s="69" t="s">
        <v>85</v>
      </c>
      <c r="D10" s="70"/>
      <c r="E10" s="71"/>
    </row>
    <row r="11" spans="1:14" x14ac:dyDescent="0.35">
      <c r="A11" s="7"/>
      <c r="B11" s="9"/>
      <c r="D11" s="5"/>
    </row>
    <row r="12" spans="1:14" x14ac:dyDescent="0.35">
      <c r="A12" s="7">
        <v>4</v>
      </c>
      <c r="B12" s="4" t="s">
        <v>5</v>
      </c>
      <c r="C12" s="60" t="s">
        <v>86</v>
      </c>
      <c r="D12" s="5"/>
    </row>
    <row r="13" spans="1:14" ht="29.25" customHeight="1" x14ac:dyDescent="0.35">
      <c r="A13" s="7"/>
      <c r="B13" s="72" t="s">
        <v>87</v>
      </c>
      <c r="C13" s="73"/>
      <c r="D13" s="5"/>
    </row>
    <row r="14" spans="1:14" ht="14.5" customHeight="1" x14ac:dyDescent="0.35">
      <c r="A14" s="7"/>
      <c r="B14" s="41"/>
      <c r="C14" s="42"/>
      <c r="D14" s="5"/>
    </row>
    <row r="15" spans="1:14" x14ac:dyDescent="0.35">
      <c r="A15" s="7"/>
      <c r="D15" s="5"/>
    </row>
    <row r="16" spans="1:14" ht="29.25" customHeight="1" x14ac:dyDescent="0.35">
      <c r="A16" s="7">
        <v>5</v>
      </c>
      <c r="B16" s="74" t="s">
        <v>41</v>
      </c>
      <c r="C16" s="75"/>
      <c r="D16" s="75"/>
      <c r="E16" s="76"/>
      <c r="F16" s="9"/>
      <c r="G16" s="9"/>
      <c r="H16" s="9"/>
      <c r="I16" s="9"/>
      <c r="J16" s="10"/>
      <c r="K16" s="10"/>
      <c r="L16" s="10"/>
      <c r="M16" s="10"/>
      <c r="N16" s="10"/>
    </row>
    <row r="17" spans="1:14" x14ac:dyDescent="0.35">
      <c r="A17" s="7"/>
      <c r="B17" s="43" t="s">
        <v>88</v>
      </c>
      <c r="C17" s="77">
        <v>0.12809999999999999</v>
      </c>
      <c r="D17" s="77"/>
      <c r="E17" s="77"/>
      <c r="F17" s="11"/>
      <c r="G17" s="10"/>
      <c r="H17" s="10"/>
      <c r="I17" s="10"/>
      <c r="J17" s="10"/>
      <c r="K17" s="10"/>
      <c r="L17" s="10"/>
      <c r="M17" s="10"/>
      <c r="N17" s="10"/>
    </row>
    <row r="18" spans="1:14" x14ac:dyDescent="0.35">
      <c r="A18" s="7"/>
      <c r="B18" s="43" t="s">
        <v>94</v>
      </c>
      <c r="C18" s="65">
        <v>10.62</v>
      </c>
      <c r="D18" s="65"/>
      <c r="E18" s="65"/>
      <c r="F18" s="11"/>
      <c r="G18" s="10"/>
      <c r="H18" s="10"/>
      <c r="I18" s="10"/>
      <c r="J18" s="10"/>
      <c r="K18" s="10"/>
      <c r="L18" s="10"/>
      <c r="M18" s="10"/>
      <c r="N18" s="10"/>
    </row>
    <row r="19" spans="1:14" x14ac:dyDescent="0.35">
      <c r="A19" s="7"/>
      <c r="B19" s="43" t="s">
        <v>95</v>
      </c>
      <c r="C19" s="65">
        <v>1.96</v>
      </c>
      <c r="D19" s="65"/>
      <c r="E19" s="65"/>
      <c r="F19" s="11"/>
      <c r="G19" s="10"/>
      <c r="H19" s="10"/>
      <c r="I19" s="10"/>
      <c r="J19" s="10"/>
      <c r="K19" s="10"/>
      <c r="L19" s="10"/>
      <c r="M19" s="10"/>
      <c r="N19" s="10"/>
    </row>
    <row r="20" spans="1:14" x14ac:dyDescent="0.35">
      <c r="A20" s="7"/>
      <c r="B20" s="44" t="s">
        <v>49</v>
      </c>
      <c r="C20" s="65" t="s">
        <v>7</v>
      </c>
      <c r="D20" s="65"/>
      <c r="E20" s="65"/>
      <c r="F20" s="11"/>
      <c r="G20" s="10"/>
      <c r="H20" s="10"/>
      <c r="I20" s="10"/>
      <c r="J20" s="10"/>
      <c r="K20" s="10"/>
      <c r="L20" s="10"/>
      <c r="M20" s="10"/>
      <c r="N20" s="10"/>
    </row>
    <row r="21" spans="1:14" ht="50.15" customHeight="1" x14ac:dyDescent="0.35">
      <c r="A21" s="7"/>
      <c r="B21" s="79" t="s">
        <v>89</v>
      </c>
      <c r="C21" s="79"/>
      <c r="D21" s="79"/>
      <c r="E21" s="79"/>
      <c r="F21" s="11"/>
      <c r="G21" s="10"/>
      <c r="H21" s="10"/>
      <c r="I21" s="10"/>
      <c r="J21" s="10"/>
      <c r="K21" s="10"/>
      <c r="L21" s="10"/>
      <c r="M21" s="10"/>
      <c r="N21" s="10"/>
    </row>
    <row r="22" spans="1:14" x14ac:dyDescent="0.35">
      <c r="A22" s="7"/>
      <c r="B22" s="11"/>
      <c r="C22" s="11"/>
      <c r="D22" s="11"/>
      <c r="E22" s="11"/>
      <c r="F22" s="11"/>
      <c r="G22" s="10"/>
      <c r="H22" s="10"/>
      <c r="I22" s="10"/>
      <c r="J22" s="10"/>
      <c r="K22" s="10"/>
      <c r="L22" s="10"/>
      <c r="M22" s="10"/>
      <c r="N22" s="10"/>
    </row>
    <row r="23" spans="1:14" ht="30.75" customHeight="1" x14ac:dyDescent="0.35">
      <c r="A23" s="7">
        <v>6</v>
      </c>
      <c r="B23" s="78" t="s">
        <v>42</v>
      </c>
      <c r="C23" s="78"/>
      <c r="D23" s="78"/>
      <c r="E23" s="78"/>
      <c r="F23" s="9"/>
      <c r="G23" s="9"/>
      <c r="H23" s="10"/>
      <c r="I23" s="9"/>
      <c r="J23" s="9"/>
    </row>
    <row r="24" spans="1:14" x14ac:dyDescent="0.35">
      <c r="A24" s="7"/>
      <c r="B24" s="80" t="s">
        <v>8</v>
      </c>
      <c r="C24" s="81"/>
      <c r="D24" s="81"/>
      <c r="E24" s="82"/>
      <c r="F24" s="11"/>
    </row>
    <row r="25" spans="1:14" ht="26" x14ac:dyDescent="0.35">
      <c r="A25" s="7"/>
      <c r="B25" s="12" t="s">
        <v>9</v>
      </c>
      <c r="C25" s="51" t="s">
        <v>51</v>
      </c>
      <c r="D25" s="51" t="s">
        <v>52</v>
      </c>
      <c r="E25" s="51" t="s">
        <v>53</v>
      </c>
      <c r="F25" s="11"/>
    </row>
    <row r="26" spans="1:14" ht="12.75" customHeight="1" x14ac:dyDescent="0.35">
      <c r="A26" s="7"/>
      <c r="B26" s="30" t="s">
        <v>10</v>
      </c>
      <c r="C26" s="62">
        <v>12166.69</v>
      </c>
      <c r="D26" s="62">
        <v>13221.01</v>
      </c>
      <c r="E26" s="86" t="s">
        <v>7</v>
      </c>
      <c r="F26" s="25" t="s">
        <v>99</v>
      </c>
      <c r="G26" s="46">
        <f>D28+D29</f>
        <v>7520.96</v>
      </c>
    </row>
    <row r="27" spans="1:14" ht="12.75" customHeight="1" x14ac:dyDescent="0.35">
      <c r="A27" s="7"/>
      <c r="B27" s="30" t="s">
        <v>11</v>
      </c>
      <c r="C27" s="30">
        <v>835.08</v>
      </c>
      <c r="D27" s="64">
        <v>974.93</v>
      </c>
      <c r="E27" s="86"/>
      <c r="F27" s="25" t="s">
        <v>100</v>
      </c>
      <c r="G27" s="25">
        <f>D27/G26*100</f>
        <v>12.962839850231886</v>
      </c>
    </row>
    <row r="28" spans="1:14" ht="12.75" customHeight="1" x14ac:dyDescent="0.35">
      <c r="A28" s="7"/>
      <c r="B28" s="30" t="s">
        <v>12</v>
      </c>
      <c r="C28" s="62">
        <v>1369.92</v>
      </c>
      <c r="D28" s="62">
        <v>1369.92</v>
      </c>
      <c r="E28" s="86"/>
      <c r="F28" s="25" t="s">
        <v>101</v>
      </c>
      <c r="G28" s="25">
        <f>G26/136.99</f>
        <v>54.901525658807209</v>
      </c>
    </row>
    <row r="29" spans="1:14" ht="12.75" customHeight="1" x14ac:dyDescent="0.35">
      <c r="A29" s="7"/>
      <c r="B29" s="30" t="s">
        <v>13</v>
      </c>
      <c r="C29" s="62">
        <v>5176.1099999999997</v>
      </c>
      <c r="D29" s="62">
        <v>6151.04</v>
      </c>
      <c r="E29" s="86"/>
      <c r="F29" s="46"/>
      <c r="G29" s="25"/>
    </row>
    <row r="30" spans="1:14" x14ac:dyDescent="0.35">
      <c r="A30" s="7"/>
      <c r="B30" s="83" t="s">
        <v>69</v>
      </c>
      <c r="C30" s="84"/>
      <c r="D30" s="84"/>
      <c r="E30" s="85"/>
      <c r="F30" s="11"/>
    </row>
    <row r="31" spans="1:14" x14ac:dyDescent="0.35">
      <c r="A31" s="7"/>
      <c r="B31" s="10"/>
      <c r="C31" s="11"/>
      <c r="D31" s="11"/>
      <c r="E31" s="11"/>
      <c r="F31" s="11"/>
    </row>
    <row r="32" spans="1:14" ht="29.25" customHeight="1" x14ac:dyDescent="0.35">
      <c r="A32" s="7">
        <v>7</v>
      </c>
      <c r="B32" s="78" t="s">
        <v>14</v>
      </c>
      <c r="C32" s="78"/>
      <c r="D32" s="78"/>
      <c r="E32" s="78"/>
      <c r="F32" s="9"/>
      <c r="G32" s="9"/>
      <c r="H32" s="9"/>
      <c r="I32" s="9"/>
      <c r="J32" s="9"/>
    </row>
    <row r="33" spans="1:10" x14ac:dyDescent="0.35">
      <c r="A33" s="7"/>
      <c r="B33" s="30" t="s">
        <v>77</v>
      </c>
      <c r="C33" s="65" t="s">
        <v>78</v>
      </c>
      <c r="D33" s="65"/>
      <c r="E33" s="65"/>
      <c r="F33" s="10"/>
    </row>
    <row r="34" spans="1:10" x14ac:dyDescent="0.35">
      <c r="A34" s="7"/>
      <c r="B34" s="30" t="s">
        <v>96</v>
      </c>
      <c r="C34" s="65" t="s">
        <v>78</v>
      </c>
      <c r="D34" s="65"/>
      <c r="E34" s="65"/>
      <c r="F34" s="10"/>
    </row>
    <row r="35" spans="1:10" x14ac:dyDescent="0.35">
      <c r="A35" s="7"/>
      <c r="B35" s="30" t="s">
        <v>15</v>
      </c>
      <c r="C35" s="65" t="s">
        <v>7</v>
      </c>
      <c r="D35" s="65"/>
      <c r="E35" s="65"/>
      <c r="F35" s="10"/>
    </row>
    <row r="36" spans="1:10" x14ac:dyDescent="0.35">
      <c r="A36" s="7"/>
      <c r="B36" s="72" t="s">
        <v>61</v>
      </c>
      <c r="C36" s="72"/>
      <c r="D36" s="72"/>
      <c r="E36" s="72"/>
      <c r="F36" s="10"/>
    </row>
    <row r="37" spans="1:10" x14ac:dyDescent="0.35">
      <c r="A37" s="7"/>
      <c r="C37" s="10"/>
      <c r="D37" s="10"/>
      <c r="E37" s="10"/>
      <c r="F37" s="10"/>
    </row>
    <row r="38" spans="1:10" x14ac:dyDescent="0.35">
      <c r="A38" s="7"/>
      <c r="B38" s="11"/>
      <c r="C38" s="10"/>
      <c r="D38" s="10"/>
      <c r="E38" s="10"/>
      <c r="F38" s="10"/>
    </row>
    <row r="39" spans="1:10" ht="26.25" customHeight="1" x14ac:dyDescent="0.35">
      <c r="A39" s="7">
        <v>8</v>
      </c>
      <c r="B39" s="78" t="s">
        <v>43</v>
      </c>
      <c r="C39" s="78"/>
      <c r="D39" s="78"/>
      <c r="E39" s="78"/>
      <c r="F39" s="9"/>
      <c r="G39" s="9"/>
      <c r="H39" s="9"/>
      <c r="I39" s="9"/>
      <c r="J39" s="9"/>
    </row>
    <row r="40" spans="1:10" x14ac:dyDescent="0.35">
      <c r="A40" s="7"/>
      <c r="B40" s="30" t="s">
        <v>97</v>
      </c>
      <c r="C40" s="86" t="s">
        <v>81</v>
      </c>
      <c r="D40" s="86"/>
      <c r="E40" s="86"/>
      <c r="F40" s="10"/>
    </row>
    <row r="41" spans="1:10" ht="144.75" customHeight="1" x14ac:dyDescent="0.35">
      <c r="A41" s="7"/>
      <c r="B41" s="30" t="s">
        <v>96</v>
      </c>
      <c r="C41" s="86" t="s">
        <v>98</v>
      </c>
      <c r="D41" s="86"/>
      <c r="E41" s="86"/>
      <c r="F41" s="10"/>
    </row>
    <row r="42" spans="1:10" x14ac:dyDescent="0.35">
      <c r="A42" s="7"/>
      <c r="B42" s="30" t="s">
        <v>15</v>
      </c>
      <c r="C42" s="86" t="s">
        <v>7</v>
      </c>
      <c r="D42" s="86"/>
      <c r="E42" s="86"/>
      <c r="F42" s="10"/>
    </row>
    <row r="43" spans="1:10" x14ac:dyDescent="0.35">
      <c r="A43" s="3"/>
      <c r="D43" s="13"/>
      <c r="E43" s="10"/>
    </row>
    <row r="44" spans="1:10" ht="31.5" customHeight="1" x14ac:dyDescent="0.35">
      <c r="A44" s="14">
        <v>9</v>
      </c>
      <c r="B44" s="78" t="s">
        <v>40</v>
      </c>
      <c r="C44" s="78"/>
      <c r="D44" s="78"/>
      <c r="E44" s="78"/>
      <c r="F44" s="15"/>
      <c r="G44" s="9"/>
      <c r="H44" s="9"/>
      <c r="I44" s="9"/>
    </row>
    <row r="45" spans="1:10" x14ac:dyDescent="0.35">
      <c r="A45" s="14"/>
      <c r="B45" s="38" t="s">
        <v>37</v>
      </c>
      <c r="C45" s="39" t="s">
        <v>50</v>
      </c>
      <c r="D45" s="97" t="s">
        <v>36</v>
      </c>
      <c r="E45" s="97"/>
    </row>
    <row r="46" spans="1:10" ht="37.5" customHeight="1" x14ac:dyDescent="0.35">
      <c r="A46" s="16"/>
      <c r="B46" s="54" t="s">
        <v>65</v>
      </c>
      <c r="C46" s="54" t="s">
        <v>65</v>
      </c>
      <c r="D46" s="98" t="s">
        <v>65</v>
      </c>
      <c r="E46" s="98"/>
    </row>
    <row r="47" spans="1:10" ht="24.75" customHeight="1" x14ac:dyDescent="0.35">
      <c r="A47" s="40"/>
    </row>
    <row r="48" spans="1:10" x14ac:dyDescent="0.35">
      <c r="A48" s="17"/>
      <c r="B48" s="18"/>
      <c r="C48" s="13"/>
      <c r="D48" s="13"/>
      <c r="E48" s="13"/>
      <c r="F48" s="11"/>
      <c r="G48" s="11"/>
      <c r="H48" s="11"/>
      <c r="I48" s="11"/>
    </row>
    <row r="49" spans="1:14" ht="45" customHeight="1" x14ac:dyDescent="0.35">
      <c r="A49" s="14">
        <v>10</v>
      </c>
      <c r="B49" s="87" t="s">
        <v>45</v>
      </c>
      <c r="C49" s="88"/>
      <c r="D49" s="88"/>
      <c r="E49" s="88"/>
      <c r="F49" s="11"/>
      <c r="G49" s="11"/>
      <c r="H49" s="11"/>
    </row>
    <row r="50" spans="1:14" ht="34.5" customHeight="1" x14ac:dyDescent="0.35">
      <c r="A50" s="111"/>
      <c r="B50" s="89" t="s">
        <v>58</v>
      </c>
      <c r="C50" s="125" t="s">
        <v>82</v>
      </c>
      <c r="D50" s="126"/>
      <c r="E50" s="127"/>
      <c r="K50" s="2"/>
    </row>
    <row r="51" spans="1:14" ht="144" customHeight="1" x14ac:dyDescent="0.35">
      <c r="A51" s="112"/>
      <c r="B51" s="90"/>
      <c r="C51" s="128"/>
      <c r="D51" s="129"/>
      <c r="E51" s="130"/>
      <c r="K51" s="2"/>
    </row>
    <row r="52" spans="1:14" ht="63.75" customHeight="1" x14ac:dyDescent="0.35">
      <c r="A52" s="14"/>
      <c r="B52" s="19" t="s">
        <v>83</v>
      </c>
      <c r="C52" s="131" t="s">
        <v>102</v>
      </c>
      <c r="D52" s="132"/>
      <c r="E52" s="133"/>
    </row>
    <row r="53" spans="1:14" x14ac:dyDescent="0.35">
      <c r="A53" s="16"/>
      <c r="B53" s="20" t="s">
        <v>16</v>
      </c>
      <c r="C53" s="107" t="s">
        <v>84</v>
      </c>
      <c r="D53" s="107"/>
      <c r="E53" s="107"/>
      <c r="F53" s="21"/>
      <c r="K53" s="22"/>
    </row>
    <row r="54" spans="1:14" s="25" customFormat="1" ht="37.5" customHeight="1" x14ac:dyDescent="0.35">
      <c r="A54" s="23" t="s">
        <v>17</v>
      </c>
      <c r="B54" s="99" t="s">
        <v>103</v>
      </c>
      <c r="C54" s="99"/>
      <c r="D54" s="99"/>
      <c r="E54" s="99"/>
      <c r="F54" s="24"/>
      <c r="G54" s="24"/>
    </row>
    <row r="55" spans="1:14" x14ac:dyDescent="0.35">
      <c r="A55" s="26"/>
      <c r="B55" s="27"/>
      <c r="C55" s="28"/>
      <c r="D55" s="28"/>
      <c r="E55" s="28"/>
      <c r="F55" s="29"/>
      <c r="G55" s="21"/>
    </row>
    <row r="56" spans="1:14" x14ac:dyDescent="0.35">
      <c r="A56" s="7">
        <v>11</v>
      </c>
      <c r="B56" s="4" t="s">
        <v>18</v>
      </c>
      <c r="C56" s="101" t="s">
        <v>64</v>
      </c>
      <c r="D56" s="101"/>
      <c r="E56" s="101"/>
      <c r="F56" s="9"/>
      <c r="G56" s="9"/>
      <c r="H56" s="31"/>
      <c r="I56" s="9"/>
      <c r="J56" s="9"/>
    </row>
    <row r="57" spans="1:14" x14ac:dyDescent="0.35">
      <c r="A57" s="7"/>
      <c r="B57" s="11"/>
      <c r="C57" s="11"/>
      <c r="D57" s="11"/>
      <c r="E57" s="11"/>
      <c r="F57" s="11"/>
      <c r="G57" s="11"/>
      <c r="H57" s="32"/>
      <c r="I57" s="32"/>
      <c r="J57" s="11"/>
    </row>
    <row r="58" spans="1:14" x14ac:dyDescent="0.35">
      <c r="A58" s="7">
        <v>12</v>
      </c>
      <c r="B58" s="9" t="s">
        <v>19</v>
      </c>
      <c r="C58" s="9"/>
      <c r="D58" s="9"/>
      <c r="E58" s="9"/>
      <c r="F58" s="9"/>
      <c r="G58" s="9"/>
      <c r="H58" s="9"/>
      <c r="I58" s="9"/>
      <c r="J58" s="9"/>
      <c r="K58" s="9"/>
      <c r="L58" s="9"/>
      <c r="M58" s="9"/>
      <c r="N58" s="9"/>
    </row>
    <row r="59" spans="1:14" x14ac:dyDescent="0.35">
      <c r="A59" s="7"/>
      <c r="B59" s="9"/>
      <c r="C59" s="9"/>
      <c r="D59" s="9"/>
      <c r="E59" s="9"/>
      <c r="F59" s="9"/>
      <c r="G59" s="9"/>
      <c r="H59" s="9"/>
      <c r="I59" s="9"/>
      <c r="J59" s="9"/>
      <c r="K59" s="9"/>
      <c r="L59" s="9"/>
      <c r="M59" s="9"/>
      <c r="N59" s="9"/>
    </row>
    <row r="60" spans="1:14" x14ac:dyDescent="0.35">
      <c r="A60" s="7"/>
      <c r="B60" s="12" t="s">
        <v>20</v>
      </c>
      <c r="C60" s="59" t="s">
        <v>70</v>
      </c>
      <c r="D60" s="11"/>
      <c r="E60" s="11"/>
      <c r="F60" s="32"/>
      <c r="G60" s="32"/>
      <c r="H60" s="11"/>
      <c r="I60" s="11"/>
      <c r="J60" s="11"/>
      <c r="K60" s="11"/>
      <c r="L60" s="11"/>
      <c r="M60" s="11"/>
      <c r="N60" s="11"/>
    </row>
    <row r="61" spans="1:14" x14ac:dyDescent="0.35">
      <c r="A61" s="7"/>
      <c r="B61" s="11"/>
      <c r="C61" s="11"/>
      <c r="D61" s="11"/>
      <c r="E61" s="11"/>
      <c r="F61" s="11"/>
      <c r="G61" s="11"/>
      <c r="H61" s="11"/>
      <c r="I61" s="11"/>
      <c r="J61" s="11"/>
      <c r="K61" s="11"/>
      <c r="L61" s="11"/>
      <c r="M61" s="11"/>
      <c r="N61" s="11"/>
    </row>
    <row r="62" spans="1:14" ht="24.75" customHeight="1" x14ac:dyDescent="0.35">
      <c r="A62" s="7"/>
      <c r="B62" s="78" t="s">
        <v>21</v>
      </c>
      <c r="C62" s="102" t="s">
        <v>71</v>
      </c>
      <c r="D62" s="104" t="s">
        <v>79</v>
      </c>
      <c r="E62" s="120" t="s">
        <v>80</v>
      </c>
      <c r="F62" s="122" t="s">
        <v>55</v>
      </c>
      <c r="G62" s="123"/>
      <c r="H62" s="124"/>
      <c r="I62" s="139" t="s">
        <v>56</v>
      </c>
      <c r="J62" s="139"/>
      <c r="K62" s="139"/>
      <c r="L62" s="139" t="s">
        <v>57</v>
      </c>
      <c r="M62" s="139"/>
      <c r="N62" s="139"/>
    </row>
    <row r="63" spans="1:14" ht="39" x14ac:dyDescent="0.35">
      <c r="A63" s="3"/>
      <c r="B63" s="78"/>
      <c r="C63" s="103"/>
      <c r="D63" s="105"/>
      <c r="E63" s="121"/>
      <c r="F63" s="12" t="s">
        <v>44</v>
      </c>
      <c r="G63" s="12" t="s">
        <v>22</v>
      </c>
      <c r="H63" s="12" t="s">
        <v>23</v>
      </c>
      <c r="I63" s="12" t="s">
        <v>46</v>
      </c>
      <c r="J63" s="12" t="s">
        <v>22</v>
      </c>
      <c r="K63" s="12" t="s">
        <v>23</v>
      </c>
      <c r="L63" s="12" t="s">
        <v>46</v>
      </c>
      <c r="M63" s="12" t="s">
        <v>22</v>
      </c>
      <c r="N63" s="12" t="s">
        <v>23</v>
      </c>
    </row>
    <row r="64" spans="1:14" x14ac:dyDescent="0.35">
      <c r="A64" s="3"/>
      <c r="B64" s="12" t="s">
        <v>62</v>
      </c>
      <c r="C64" s="47">
        <v>77.040000000000006</v>
      </c>
      <c r="D64" s="47">
        <v>59.33</v>
      </c>
      <c r="E64" s="47">
        <v>75.87</v>
      </c>
      <c r="F64" s="47">
        <v>62.06</v>
      </c>
      <c r="G64" s="47">
        <v>81</v>
      </c>
      <c r="H64" s="47">
        <v>55</v>
      </c>
      <c r="I64" s="47">
        <v>36.47</v>
      </c>
      <c r="J64" s="47">
        <v>100.99</v>
      </c>
      <c r="K64" s="47">
        <v>36.47</v>
      </c>
      <c r="L64" s="47" t="s">
        <v>47</v>
      </c>
      <c r="M64" s="47" t="s">
        <v>47</v>
      </c>
      <c r="N64" s="47" t="s">
        <v>47</v>
      </c>
    </row>
    <row r="65" spans="1:14" ht="26" x14ac:dyDescent="0.35">
      <c r="A65" s="3"/>
      <c r="B65" s="12" t="s">
        <v>63</v>
      </c>
      <c r="C65" s="47">
        <v>77500.570000000007</v>
      </c>
      <c r="D65" s="47">
        <v>73198.100000000006</v>
      </c>
      <c r="E65" s="47">
        <v>78017.19</v>
      </c>
      <c r="F65" s="47">
        <v>77414.92</v>
      </c>
      <c r="G65" s="47">
        <v>85836.12</v>
      </c>
      <c r="H65" s="47">
        <v>72079.05</v>
      </c>
      <c r="I65" s="47" t="s">
        <v>92</v>
      </c>
      <c r="J65" s="47" t="s">
        <v>93</v>
      </c>
      <c r="K65" s="47">
        <v>71425.009999999995</v>
      </c>
      <c r="L65" s="47" t="s">
        <v>47</v>
      </c>
      <c r="M65" s="47" t="s">
        <v>47</v>
      </c>
      <c r="N65" s="47" t="s">
        <v>47</v>
      </c>
    </row>
    <row r="66" spans="1:14" x14ac:dyDescent="0.35">
      <c r="A66" s="3"/>
      <c r="B66" s="91" t="s">
        <v>66</v>
      </c>
      <c r="C66" s="92"/>
      <c r="D66" s="91"/>
      <c r="E66" s="91"/>
      <c r="F66" s="91"/>
      <c r="G66" s="91"/>
      <c r="H66" s="91"/>
      <c r="I66" s="91"/>
      <c r="J66" s="91"/>
      <c r="K66" s="91"/>
      <c r="L66" s="91"/>
      <c r="M66" s="91"/>
      <c r="N66" s="91"/>
    </row>
    <row r="67" spans="1:14" ht="13.5" x14ac:dyDescent="0.35">
      <c r="A67" s="3"/>
      <c r="B67" s="106" t="s">
        <v>60</v>
      </c>
      <c r="C67" s="106"/>
      <c r="D67" s="106"/>
      <c r="E67" s="106"/>
      <c r="F67" s="106"/>
      <c r="G67" s="106"/>
      <c r="H67" s="106"/>
      <c r="I67" s="106"/>
      <c r="J67" s="106"/>
      <c r="K67" s="106"/>
      <c r="L67" s="106"/>
      <c r="M67" s="106"/>
      <c r="N67" s="106"/>
    </row>
    <row r="68" spans="1:14" x14ac:dyDescent="0.35">
      <c r="A68" s="3"/>
      <c r="B68" s="91" t="s">
        <v>24</v>
      </c>
      <c r="C68" s="91"/>
      <c r="D68" s="91"/>
      <c r="E68" s="91"/>
      <c r="F68" s="91"/>
      <c r="G68" s="91"/>
      <c r="H68" s="91"/>
      <c r="I68" s="91"/>
      <c r="J68" s="91"/>
      <c r="K68" s="91"/>
      <c r="L68" s="91"/>
      <c r="M68" s="91"/>
      <c r="N68" s="91"/>
    </row>
    <row r="69" spans="1:14" s="2" customFormat="1" x14ac:dyDescent="0.35">
      <c r="B69" s="91" t="s">
        <v>25</v>
      </c>
      <c r="C69" s="91"/>
      <c r="D69" s="91"/>
      <c r="E69" s="91"/>
      <c r="F69" s="91"/>
      <c r="G69" s="91"/>
      <c r="H69" s="91"/>
      <c r="I69" s="91"/>
      <c r="J69" s="91"/>
      <c r="K69" s="91"/>
      <c r="L69" s="91"/>
      <c r="M69" s="91"/>
      <c r="N69" s="91"/>
    </row>
    <row r="70" spans="1:14" s="2" customFormat="1" ht="11.25" customHeight="1" x14ac:dyDescent="0.35">
      <c r="B70" s="94"/>
      <c r="C70" s="95"/>
      <c r="D70" s="95"/>
      <c r="E70" s="95"/>
      <c r="F70" s="95"/>
      <c r="G70" s="95"/>
      <c r="H70" s="95"/>
      <c r="I70" s="95"/>
      <c r="J70" s="95"/>
      <c r="K70" s="95"/>
      <c r="L70" s="95"/>
      <c r="M70" s="95"/>
      <c r="N70" s="96"/>
    </row>
    <row r="71" spans="1:14" x14ac:dyDescent="0.35">
      <c r="A71" s="3"/>
      <c r="B71" s="91" t="s">
        <v>90</v>
      </c>
      <c r="C71" s="91"/>
      <c r="D71" s="91"/>
      <c r="E71" s="91"/>
      <c r="F71" s="91"/>
      <c r="G71" s="91"/>
      <c r="H71" s="91"/>
      <c r="I71" s="91"/>
      <c r="J71" s="91"/>
      <c r="K71" s="91"/>
      <c r="L71" s="91"/>
      <c r="M71" s="91"/>
      <c r="N71" s="91"/>
    </row>
    <row r="72" spans="1:14" ht="32.25" customHeight="1" x14ac:dyDescent="0.35">
      <c r="A72" s="3"/>
      <c r="B72" s="91" t="s">
        <v>91</v>
      </c>
      <c r="C72" s="91"/>
      <c r="D72" s="91"/>
      <c r="E72" s="91"/>
      <c r="F72" s="91"/>
      <c r="G72" s="91"/>
      <c r="H72" s="91"/>
      <c r="I72" s="91"/>
      <c r="J72" s="91"/>
      <c r="K72" s="91"/>
      <c r="L72" s="91"/>
      <c r="M72" s="91"/>
      <c r="N72" s="91"/>
    </row>
    <row r="73" spans="1:14" x14ac:dyDescent="0.35">
      <c r="A73" s="3"/>
      <c r="B73" s="33"/>
      <c r="C73" s="33"/>
      <c r="D73" s="33"/>
      <c r="E73" s="33"/>
      <c r="F73" s="33"/>
      <c r="G73" s="10"/>
      <c r="H73" s="10"/>
      <c r="I73" s="10"/>
      <c r="J73" s="10"/>
      <c r="K73" s="10"/>
      <c r="L73" s="10"/>
      <c r="M73" s="10"/>
      <c r="N73" s="10"/>
    </row>
    <row r="74" spans="1:14" ht="35.25" customHeight="1" x14ac:dyDescent="0.35">
      <c r="A74" s="7">
        <v>13</v>
      </c>
      <c r="B74" s="137" t="s">
        <v>26</v>
      </c>
      <c r="C74" s="138"/>
      <c r="D74" s="138"/>
      <c r="E74" s="138"/>
      <c r="F74" s="138"/>
      <c r="G74" s="87"/>
      <c r="H74" s="9"/>
      <c r="I74" s="9"/>
      <c r="J74" s="9"/>
      <c r="K74" s="9"/>
      <c r="L74" s="9"/>
      <c r="M74" s="9"/>
      <c r="N74" s="9"/>
    </row>
    <row r="75" spans="1:14" x14ac:dyDescent="0.35">
      <c r="A75" s="7"/>
      <c r="C75" s="11"/>
      <c r="D75" s="11"/>
      <c r="E75" s="11"/>
      <c r="F75" s="11"/>
      <c r="G75" s="11"/>
      <c r="H75" s="11"/>
      <c r="I75" s="11"/>
      <c r="J75" s="11"/>
      <c r="K75" s="11"/>
      <c r="L75" s="11"/>
      <c r="M75" s="11"/>
      <c r="N75" s="11"/>
    </row>
    <row r="76" spans="1:14" ht="39" x14ac:dyDescent="0.35">
      <c r="A76" s="3"/>
      <c r="B76" s="52" t="s">
        <v>27</v>
      </c>
      <c r="C76" s="53" t="s">
        <v>28</v>
      </c>
      <c r="D76" s="53" t="s">
        <v>39</v>
      </c>
      <c r="E76" s="53" t="s">
        <v>105</v>
      </c>
      <c r="F76" s="51" t="s">
        <v>106</v>
      </c>
      <c r="G76" s="53" t="s">
        <v>54</v>
      </c>
      <c r="H76" s="8"/>
      <c r="I76" s="8"/>
      <c r="J76" s="8"/>
      <c r="K76" s="8"/>
      <c r="L76" s="10"/>
      <c r="M76" s="10"/>
      <c r="N76" s="10"/>
    </row>
    <row r="77" spans="1:14" x14ac:dyDescent="0.35">
      <c r="A77" s="3"/>
      <c r="B77" s="100" t="s">
        <v>29</v>
      </c>
      <c r="C77" s="35" t="s">
        <v>74</v>
      </c>
      <c r="D77" s="47">
        <v>8.19</v>
      </c>
      <c r="E77" s="47">
        <v>7.88</v>
      </c>
      <c r="F77" s="47">
        <v>7.12</v>
      </c>
      <c r="G77" s="47"/>
      <c r="L77" s="34"/>
      <c r="M77" s="34"/>
      <c r="N77" s="34"/>
    </row>
    <row r="78" spans="1:14" x14ac:dyDescent="0.35">
      <c r="A78" s="3"/>
      <c r="B78" s="100"/>
      <c r="C78" s="35" t="s">
        <v>30</v>
      </c>
      <c r="D78" s="47"/>
      <c r="E78" s="47"/>
      <c r="F78" s="47"/>
      <c r="G78" s="47"/>
      <c r="L78" s="34"/>
      <c r="M78" s="34"/>
      <c r="N78" s="34"/>
    </row>
    <row r="79" spans="1:14" x14ac:dyDescent="0.35">
      <c r="A79" s="3"/>
      <c r="B79" s="100"/>
      <c r="C79" s="1" t="s">
        <v>73</v>
      </c>
      <c r="D79" s="48">
        <v>4.6500000000000004</v>
      </c>
      <c r="E79" s="48">
        <v>9.08</v>
      </c>
      <c r="F79" s="48"/>
      <c r="G79" s="48"/>
      <c r="L79" s="34"/>
      <c r="M79" s="34"/>
      <c r="N79" s="34"/>
    </row>
    <row r="80" spans="1:14" x14ac:dyDescent="0.35">
      <c r="A80" s="3"/>
      <c r="B80" s="100"/>
      <c r="C80" s="35" t="s">
        <v>31</v>
      </c>
      <c r="D80" s="56">
        <f>+AVERAGE(D79:D79)</f>
        <v>4.6500000000000004</v>
      </c>
      <c r="E80" s="48">
        <v>9.08</v>
      </c>
      <c r="F80" s="58"/>
      <c r="G80" s="58"/>
      <c r="I80" s="45"/>
      <c r="L80" s="34"/>
      <c r="M80" s="34"/>
      <c r="N80" s="34"/>
    </row>
    <row r="81" spans="1:14" x14ac:dyDescent="0.35">
      <c r="A81" s="3"/>
      <c r="B81" s="100" t="s">
        <v>32</v>
      </c>
      <c r="C81" s="35" t="s">
        <v>74</v>
      </c>
      <c r="D81" s="48" t="s">
        <v>75</v>
      </c>
      <c r="E81" s="47">
        <f>F64/E77</f>
        <v>7.8756345177664979</v>
      </c>
      <c r="F81" s="47">
        <f>I64/F77</f>
        <v>5.1221910112359552</v>
      </c>
      <c r="G81" s="47"/>
      <c r="I81" s="45"/>
      <c r="L81" s="34"/>
      <c r="M81" s="34"/>
      <c r="N81" s="34"/>
    </row>
    <row r="82" spans="1:14" x14ac:dyDescent="0.35">
      <c r="A82" s="3"/>
      <c r="B82" s="100"/>
      <c r="C82" s="35" t="s">
        <v>30</v>
      </c>
      <c r="D82" s="48"/>
      <c r="E82" s="48"/>
      <c r="F82" s="48"/>
      <c r="G82" s="48"/>
      <c r="I82" s="45"/>
      <c r="L82" s="34"/>
      <c r="M82" s="34"/>
      <c r="N82" s="34"/>
    </row>
    <row r="83" spans="1:14" x14ac:dyDescent="0.35">
      <c r="A83" s="3"/>
      <c r="B83" s="100"/>
      <c r="C83" s="1" t="s">
        <v>73</v>
      </c>
      <c r="D83" s="48">
        <v>14.63</v>
      </c>
      <c r="E83" s="48">
        <v>9.7799999999999994</v>
      </c>
      <c r="F83" s="48"/>
      <c r="G83" s="48"/>
      <c r="I83" s="45"/>
      <c r="L83" s="34"/>
      <c r="M83" s="34"/>
      <c r="N83" s="34"/>
    </row>
    <row r="84" spans="1:14" ht="16.5" customHeight="1" x14ac:dyDescent="0.3">
      <c r="A84" s="3"/>
      <c r="B84" s="100"/>
      <c r="C84" s="35" t="s">
        <v>31</v>
      </c>
      <c r="D84" s="54">
        <f>AVERAGE(D83:D83)</f>
        <v>14.63</v>
      </c>
      <c r="E84" s="48">
        <v>9.7799999999999994</v>
      </c>
      <c r="F84" s="58"/>
      <c r="G84" s="58"/>
      <c r="H84" s="63"/>
      <c r="L84" s="34"/>
      <c r="M84" s="34"/>
      <c r="N84" s="34"/>
    </row>
    <row r="85" spans="1:14" ht="14" x14ac:dyDescent="0.3">
      <c r="A85" s="3"/>
      <c r="B85" s="100" t="s">
        <v>38</v>
      </c>
      <c r="C85" s="35" t="s">
        <v>74</v>
      </c>
      <c r="D85" s="49">
        <v>0.25369999999999998</v>
      </c>
      <c r="E85" s="47">
        <v>12.75</v>
      </c>
      <c r="F85" s="47">
        <v>12.96</v>
      </c>
      <c r="G85" s="47"/>
      <c r="H85" s="63"/>
      <c r="L85" s="34"/>
      <c r="M85" s="34"/>
      <c r="N85" s="34"/>
    </row>
    <row r="86" spans="1:14" x14ac:dyDescent="0.35">
      <c r="A86" s="3"/>
      <c r="B86" s="100"/>
      <c r="C86" s="35" t="s">
        <v>30</v>
      </c>
      <c r="D86" s="49"/>
      <c r="E86" s="50"/>
      <c r="F86" s="50"/>
      <c r="G86" s="47"/>
      <c r="L86" s="34"/>
      <c r="M86" s="34"/>
      <c r="N86" s="34"/>
    </row>
    <row r="87" spans="1:14" x14ac:dyDescent="0.35">
      <c r="A87" s="3"/>
      <c r="B87" s="100"/>
      <c r="C87" s="1" t="s">
        <v>73</v>
      </c>
      <c r="D87" s="49">
        <v>0.1353</v>
      </c>
      <c r="E87" s="58">
        <v>17.39</v>
      </c>
      <c r="F87" s="50"/>
      <c r="G87" s="47"/>
      <c r="L87" s="34"/>
      <c r="M87" s="34"/>
      <c r="N87" s="34"/>
    </row>
    <row r="88" spans="1:14" x14ac:dyDescent="0.35">
      <c r="A88" s="3"/>
      <c r="B88" s="100"/>
      <c r="C88" s="35" t="s">
        <v>31</v>
      </c>
      <c r="D88" s="57">
        <f>AVERAGE(D87:D87)</f>
        <v>0.1353</v>
      </c>
      <c r="E88" s="58">
        <v>17.39</v>
      </c>
      <c r="F88" s="58"/>
      <c r="G88" s="58"/>
      <c r="J88" s="25"/>
      <c r="K88" s="25"/>
      <c r="L88" s="34"/>
      <c r="M88" s="34"/>
      <c r="N88" s="34"/>
    </row>
    <row r="89" spans="1:14" ht="26" x14ac:dyDescent="0.35">
      <c r="A89" s="3"/>
      <c r="B89" s="93" t="s">
        <v>33</v>
      </c>
      <c r="C89" s="35" t="s">
        <v>74</v>
      </c>
      <c r="D89" s="54" t="s">
        <v>76</v>
      </c>
      <c r="E89" s="47">
        <v>47.78</v>
      </c>
      <c r="F89" s="47">
        <v>54.9</v>
      </c>
      <c r="G89" s="47"/>
      <c r="J89" s="25"/>
      <c r="K89" s="46"/>
      <c r="L89" s="34"/>
      <c r="M89" s="34"/>
      <c r="N89" s="34"/>
    </row>
    <row r="90" spans="1:14" x14ac:dyDescent="0.35">
      <c r="A90" s="3"/>
      <c r="B90" s="93"/>
      <c r="C90" s="35" t="s">
        <v>30</v>
      </c>
      <c r="D90" s="48"/>
      <c r="E90" s="47"/>
      <c r="F90" s="47"/>
      <c r="G90" s="47"/>
      <c r="J90" s="25"/>
      <c r="K90" s="46"/>
      <c r="L90" s="34"/>
      <c r="M90" s="34"/>
      <c r="N90" s="34"/>
    </row>
    <row r="91" spans="1:14" x14ac:dyDescent="0.35">
      <c r="A91" s="3"/>
      <c r="B91" s="93"/>
      <c r="C91" s="1" t="s">
        <v>73</v>
      </c>
      <c r="D91" s="54">
        <v>34.39</v>
      </c>
      <c r="E91" s="58">
        <v>49.02</v>
      </c>
      <c r="F91" s="58"/>
      <c r="G91" s="58"/>
      <c r="J91" s="25"/>
      <c r="K91" s="46"/>
      <c r="L91" s="34"/>
      <c r="M91" s="34"/>
      <c r="N91" s="34"/>
    </row>
    <row r="92" spans="1:14" x14ac:dyDescent="0.35">
      <c r="A92" s="3"/>
      <c r="B92" s="93"/>
      <c r="C92" s="35" t="s">
        <v>31</v>
      </c>
      <c r="D92" s="48">
        <f>AVERAGE(D91:D91)</f>
        <v>34.39</v>
      </c>
      <c r="E92" s="58">
        <v>49.02</v>
      </c>
      <c r="F92" s="47"/>
      <c r="G92" s="47"/>
      <c r="J92" s="25"/>
      <c r="K92" s="25"/>
      <c r="L92" s="34"/>
      <c r="M92" s="34"/>
      <c r="N92" s="34"/>
    </row>
    <row r="93" spans="1:14" ht="22.5" customHeight="1" x14ac:dyDescent="0.3">
      <c r="A93" s="3"/>
      <c r="B93" s="113" t="s">
        <v>107</v>
      </c>
      <c r="C93" s="114"/>
      <c r="D93" s="114"/>
      <c r="E93" s="114"/>
      <c r="F93" s="114"/>
      <c r="G93" s="115"/>
      <c r="H93" s="34"/>
      <c r="I93" s="34"/>
      <c r="J93" s="34"/>
      <c r="K93" s="34"/>
      <c r="L93" s="34"/>
      <c r="M93" s="34"/>
      <c r="N93" s="34"/>
    </row>
    <row r="94" spans="1:14" ht="28.5" customHeight="1" x14ac:dyDescent="0.35">
      <c r="A94" s="3"/>
      <c r="B94" s="116" t="s">
        <v>104</v>
      </c>
      <c r="C94" s="117"/>
      <c r="D94" s="117"/>
      <c r="E94" s="117"/>
      <c r="F94" s="117"/>
      <c r="G94" s="118"/>
      <c r="H94" s="34"/>
      <c r="I94" s="34"/>
      <c r="J94" s="34"/>
      <c r="K94" s="34"/>
      <c r="L94" s="34"/>
      <c r="M94" s="34"/>
      <c r="N94" s="34"/>
    </row>
    <row r="95" spans="1:14" x14ac:dyDescent="0.35">
      <c r="C95" s="119"/>
      <c r="D95" s="119"/>
      <c r="E95" s="119"/>
      <c r="F95" s="119"/>
      <c r="G95" s="119"/>
      <c r="H95" s="34"/>
      <c r="I95" s="34"/>
    </row>
    <row r="96" spans="1:14" x14ac:dyDescent="0.35">
      <c r="A96" s="7">
        <v>14</v>
      </c>
      <c r="B96" s="36" t="s">
        <v>34</v>
      </c>
      <c r="C96" s="134" t="s">
        <v>6</v>
      </c>
      <c r="D96" s="135"/>
      <c r="E96" s="135"/>
      <c r="F96" s="135"/>
      <c r="G96" s="136"/>
    </row>
    <row r="97" spans="1:7" x14ac:dyDescent="0.35">
      <c r="A97" s="13"/>
      <c r="C97" s="37"/>
      <c r="D97" s="37" t="s">
        <v>35</v>
      </c>
      <c r="E97" s="37"/>
      <c r="F97" s="37"/>
      <c r="G97" s="37"/>
    </row>
    <row r="98" spans="1:7" ht="13.5" customHeight="1" x14ac:dyDescent="0.35">
      <c r="B98" s="108" t="s">
        <v>72</v>
      </c>
      <c r="C98" s="109"/>
      <c r="D98" s="109"/>
      <c r="E98" s="109"/>
      <c r="F98" s="109"/>
      <c r="G98" s="110"/>
    </row>
  </sheetData>
  <mergeCells count="59">
    <mergeCell ref="B98:G98"/>
    <mergeCell ref="A50:A51"/>
    <mergeCell ref="B93:G93"/>
    <mergeCell ref="B94:G94"/>
    <mergeCell ref="C95:G95"/>
    <mergeCell ref="E62:E63"/>
    <mergeCell ref="F62:H62"/>
    <mergeCell ref="C50:E51"/>
    <mergeCell ref="C52:E52"/>
    <mergeCell ref="C96:G96"/>
    <mergeCell ref="B69:N69"/>
    <mergeCell ref="B71:N71"/>
    <mergeCell ref="B72:N72"/>
    <mergeCell ref="B74:G74"/>
    <mergeCell ref="I62:K62"/>
    <mergeCell ref="L62:N62"/>
    <mergeCell ref="B66:N66"/>
    <mergeCell ref="B89:B92"/>
    <mergeCell ref="B70:N70"/>
    <mergeCell ref="D45:E45"/>
    <mergeCell ref="D46:E46"/>
    <mergeCell ref="B54:E54"/>
    <mergeCell ref="B85:B88"/>
    <mergeCell ref="B77:B80"/>
    <mergeCell ref="B81:B84"/>
    <mergeCell ref="B68:N68"/>
    <mergeCell ref="C56:E56"/>
    <mergeCell ref="B62:B63"/>
    <mergeCell ref="C62:C63"/>
    <mergeCell ref="D62:D63"/>
    <mergeCell ref="B67:N67"/>
    <mergeCell ref="C53:E53"/>
    <mergeCell ref="B49:E49"/>
    <mergeCell ref="B50:B51"/>
    <mergeCell ref="B44:E44"/>
    <mergeCell ref="C35:E35"/>
    <mergeCell ref="C40:E40"/>
    <mergeCell ref="C41:E41"/>
    <mergeCell ref="C42:E42"/>
    <mergeCell ref="C20:E20"/>
    <mergeCell ref="B21:E21"/>
    <mergeCell ref="B23:E23"/>
    <mergeCell ref="B24:E24"/>
    <mergeCell ref="B30:E30"/>
    <mergeCell ref="E26:E29"/>
    <mergeCell ref="B32:E32"/>
    <mergeCell ref="C33:E33"/>
    <mergeCell ref="C34:E34"/>
    <mergeCell ref="B36:E36"/>
    <mergeCell ref="B39:E39"/>
    <mergeCell ref="C19:E19"/>
    <mergeCell ref="A1:B1"/>
    <mergeCell ref="C5:E5"/>
    <mergeCell ref="B6:D6"/>
    <mergeCell ref="C10:E10"/>
    <mergeCell ref="B13:C13"/>
    <mergeCell ref="B16:E16"/>
    <mergeCell ref="C17:E17"/>
    <mergeCell ref="C18:E18"/>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H.M. ELECTROMECH</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2026-06-16T05:45:08Z</dcterms:modified>
</cp:coreProperties>
</file>