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42.Dindigul\2025-26\"/>
    </mc:Choice>
  </mc:AlternateContent>
  <xr:revisionPtr revIDLastSave="0" documentId="13_ncr:1_{C8E191AD-B380-4922-B205-4812CDDE56A2}" xr6:coauthVersionLast="47" xr6:coauthVersionMax="47" xr10:uidLastSave="{00000000-0000-0000-0000-000000000000}"/>
  <bookViews>
    <workbookView xWindow="-120" yWindow="-120" windowWidth="20730" windowHeight="11160" xr2:uid="{00000000-000D-0000-FFFF-FFFF00000000}"/>
  </bookViews>
  <sheets>
    <sheet name="DINDIGUL" sheetId="1" r:id="rId1"/>
    <sheet name="Sheet1" sheetId="4" r:id="rId2"/>
    <sheet name="Sheet3"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9" i="1" l="1"/>
  <c r="F93" i="1"/>
  <c r="F87" i="1"/>
  <c r="F98" i="1"/>
  <c r="F92" i="1"/>
  <c r="F86" i="1"/>
  <c r="F85" i="1"/>
  <c r="F97" i="1"/>
  <c r="F91" i="1"/>
  <c r="F89" i="1"/>
  <c r="F95" i="1"/>
  <c r="F83" i="1"/>
  <c r="E100" i="1"/>
  <c r="E94" i="1"/>
  <c r="E88" i="1"/>
  <c r="E82" i="1"/>
  <c r="D100" i="1"/>
  <c r="D94" i="1"/>
  <c r="D88" i="1"/>
  <c r="D82" i="1"/>
</calcChain>
</file>

<file path=xl/sharedStrings.xml><?xml version="1.0" encoding="utf-8"?>
<sst xmlns="http://schemas.openxmlformats.org/spreadsheetml/2006/main" count="173" uniqueCount="106">
  <si>
    <t>A. For Equity Issues</t>
  </si>
  <si>
    <t>Sr. No.</t>
  </si>
  <si>
    <t>Name of the issue:</t>
  </si>
  <si>
    <t>Type of  issue</t>
  </si>
  <si>
    <t>Grade of issue alongwith name of the rating agency</t>
  </si>
  <si>
    <t>Subscription level (number of times)*</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</si>
  <si>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</si>
  <si>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</si>
  <si>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</si>
  <si>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</si>
  <si>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</si>
  <si>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</si>
  <si>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</si>
  <si>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</si>
  <si>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(iii) at the end of 3rd FY </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</si>
  <si>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</si>
  <si>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</si>
  <si>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</si>
  <si>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</si>
  <si>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</si>
  <si>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</si>
  <si>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</si>
  <si>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</si>
  <si>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</si>
  <si>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</si>
  <si>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</si>
  <si>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</si>
  <si>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</si>
  <si>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</si>
  <si>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</si>
  <si>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</si>
  <si>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</si>
  <si>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</si>
  <si>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</si>
  <si>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</si>
  <si>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</si>
  <si>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</si>
  <si>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</si>
  <si>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</si>
  <si>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</si>
  <si>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</si>
  <si>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</si>
  <si>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</si>
  <si>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</si>
  <si>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</si>
  <si>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</si>
  <si>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</si>
  <si>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will be updated at the end of 2nd F.Y.</t>
  </si>
  <si>
    <t xml:space="preserve">Closing price </t>
  </si>
  <si>
    <t>N.A</t>
  </si>
  <si>
    <t>Issue size (Rs. In lakhs)</t>
  </si>
  <si>
    <t xml:space="preserve">(iv) at the end of 3rd FY </t>
  </si>
  <si>
    <t>(ii) Actual implementation</t>
  </si>
  <si>
    <t>1st FY 
(March 31, 2025)</t>
  </si>
  <si>
    <t>2nd FY 
 (March 31, 2026)</t>
  </si>
  <si>
    <t>3rd FY
 (March 31, 2027)</t>
  </si>
  <si>
    <t>At the end of 1st FY 2024-25</t>
  </si>
  <si>
    <t>At the end of 2nd FY 2025-26</t>
  </si>
  <si>
    <t>At the end of 3rd FY 2026-27</t>
  </si>
  <si>
    <t xml:space="preserve">As at the end of 1st FY after the listing of the issue (31.03.2025) </t>
  </si>
  <si>
    <t>As at the end of 2nd FY after the listing of the issue (31.03.2026)</t>
  </si>
  <si>
    <t>As at the end of 3rd FY after the listing of the issue (31.03.2027)</t>
  </si>
  <si>
    <t>Initial Public Offering (IPO) SME Platform of BSE Limited (BSE SME)</t>
  </si>
  <si>
    <t>Source: BSE</t>
  </si>
  <si>
    <t>Source: BSE (Based on Free Float equity shares)</t>
  </si>
  <si>
    <t>Market Price (BSE)</t>
  </si>
  <si>
    <t>Index (of the Designated Stock Exchange): BSE SENSEX</t>
  </si>
  <si>
    <t>2. Where the 30th day / 90th day / March 31 of a particular year falls on the day when there is no trade in equity share of the Company , preceding trading day has been considered and accordingly corresponding data of BSE SENSEX and SME IPO is mentioned in the table above. in case there is no trading on previous trading day then day when trading took place is considered.</t>
  </si>
  <si>
    <t>DINDIGUL FARM PRODUCT LIMITED</t>
  </si>
  <si>
    <t>₹ 3483.00  Lakhs</t>
  </si>
  <si>
    <t>Since the company's share were listed on June  27, 2024 we are considering March 31, 2025 as the 1st Financial Year.</t>
  </si>
  <si>
    <t>Rs. 54/-</t>
  </si>
  <si>
    <t>At close of listing day (June 27, 2024)</t>
  </si>
  <si>
    <t>Note: Since the company's share were listed on June 27, 2024, we are considering March 31, 2025 as the 1st Financial Year.</t>
  </si>
  <si>
    <t>Issuer: Dindigul Farm Products Limited</t>
  </si>
  <si>
    <t>Dodla Dairy Limited</t>
  </si>
  <si>
    <t>Parag Milk Foods Limited</t>
  </si>
  <si>
    <t>Modern Dairies Limited</t>
  </si>
  <si>
    <t>At close of 30th calendar day from listing day (July 26,2024)</t>
  </si>
  <si>
    <t>At close of 90th calendar day from listing day (September 24, 2024)</t>
  </si>
  <si>
    <t xml:space="preserve">Note : Industry average has been calculated by taking the average of peer group companies. In the present case, Three peer group company is taken into consideration therefore the ratio of industry average are considered as the average of peer group companies. </t>
  </si>
  <si>
    <t>NA</t>
  </si>
  <si>
    <t>Remark by Company: The remaining Amount will be utilized in the subsequent quarters as per the original object of the Issue.</t>
  </si>
  <si>
    <t>(i) as disclosed in the offer document: SCHEDULE OF IMPLEMENTATION AND DEPLOYMENT OF FUNDS</t>
  </si>
  <si>
    <t>(i) at the end of 1st FY March 31, 2025</t>
  </si>
  <si>
    <t>No</t>
  </si>
  <si>
    <t>(i) at the end of 1st F.Y. March 31, 2025</t>
  </si>
  <si>
    <t>Estimated Utilization of Net Proceeds (Upto Financial year 2024-25)
(1) Funding Capital Expenditure of Rs. 1,212.33/- Lakhs                                                                                                                                                       (2)Working Capital Requirements of Rs. 1,384.00/- Lakhs
3) General Corporate Purposes Rs. 566.67/-  lakhs 
4) Issue Related Expenses of Rs:-  320.00/- Lakhs</t>
  </si>
  <si>
    <t>*Source:  Prospectus dated JUNE 24, 2024 and based on restated summary statement FY 2023-24  and for peer group data from Annual Report of FY 2023-24 and prospectus is taken.                                                                                             #Source: Results for the Financial Year 2024–25 will be updated upon completion of the said financial year. Accordingly, peer group data will be updated subsequently. However, data for companies that have already published their FY 2024–25 results has been incorporated</t>
  </si>
  <si>
    <t>SOURCE: STATEMENT OF DEVIATION (S) OR VARIATION (S) PURSUANT TO REGULATION 32 OF SEBI (LISTING OBLIGATIONS AND DISCLOSURE REQUIREMENTS) REGULATIONS, 2015 FOR THE HALF YEAR ENDED ON SEPTEMBER 30, 2025 FILED ON NOVEMBER 12, 2025.</t>
  </si>
  <si>
    <t>Not Applicable</t>
  </si>
  <si>
    <t>*The above figure is after technical rejection and excluding anchor allotment (but including marker maker)
Source: Minutes of Basis of allotment</t>
  </si>
  <si>
    <t>188.47 times</t>
  </si>
  <si>
    <t>*(i) allotment in the issue</t>
  </si>
  <si>
    <t>**(ii) at the end of 1st FY March 31, 2025</t>
  </si>
  <si>
    <t xml:space="preserve">Source:
*(1) Basis of Allotment (As per the Basis of Allotment. It excludes pre-issue holding by QIBs and includes allotment to Anchor.)
**(2) Reported to the stock exchanges;
</t>
  </si>
  <si>
    <t>Frequently Traded</t>
  </si>
  <si>
    <t xml:space="preserve">Actual Utilisation as on Septmember 30, 2025
(1) Funding Capital Expenditure of Rs. 750.44 /- Lakhs         
 (2)Working Capital Requirements of Rs. 1,384.00/- Lakhs
3) General Corporate Purposes Rs. 566.67/-  lakhs </t>
  </si>
  <si>
    <t>Note: 1. Where the 30th day / 90th day / March 31 of a particular year falls on a BSE trading holiday, the immediately Following trading day has been considered.</t>
  </si>
  <si>
    <t>Sectorial Index</t>
  </si>
  <si>
    <t># BSE does not have any sectorial index for Dairy Products industry, hence data for BSE Sensex  Data has been provided here.</t>
  </si>
  <si>
    <t>71947.55 </t>
  </si>
  <si>
    <t> 86159.02</t>
  </si>
  <si>
    <t>(ii) at the end of 2nd FY March 31, 2026</t>
  </si>
  <si>
    <t>-</t>
  </si>
  <si>
    <t>(iii) at the end of 2nd FY March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</si>
</sst>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1"/>
      <color theme="1"/>
      <name val="Calibri"/>
      <family val="2"/>
      <scheme val="minor"/>
    </font>
    <font>
      <sz val="10"/>
      <color rgb="FF000000"/>
      <name val="MyFirstFont"/>
    </font>
    <font>
      <sz val="11"/>
      <color rgb="FF000000"/>
      <name val="Helvetica"/>
    </font>
  </fonts>
  <fills count="3">
    <fill>
      <patternFill patternType="none"/>
    </fill>
    <fill>
      <patternFill patternType="gray125"/>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s>
  <cellStyleXfs count="2">
    <xf numFmtId="0" fontId="0" fillId="0" borderId="0"/>
    <xf numFmtId="9" fontId="15" fillId="0" borderId="0" applyFont="0" applyFill="0" applyBorder="0" applyAlignment="0" applyProtection="0"/>
  </cellStyleXfs>
  <cellXfs count="167">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3" fillId="2" borderId="0" xfId="0" applyFont="1" applyFill="1" applyAlignment="1">
      <alignment horizontal="center" vertical="center" wrapText="1"/>
    </xf>
    <xf numFmtId="0" fontId="4" fillId="2" borderId="3" xfId="0" applyFont="1" applyFill="1" applyBorder="1" applyAlignment="1">
      <alignment horizontal="left" vertical="center" wrapText="1"/>
    </xf>
    <xf numFmtId="0" fontId="2" fillId="2" borderId="0" xfId="0" applyFont="1" applyFill="1" applyAlignment="1">
      <alignment vertical="center" wrapText="1"/>
    </xf>
    <xf numFmtId="0" fontId="5" fillId="0" borderId="23"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2"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10"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0" fontId="2" fillId="2" borderId="1" xfId="0" applyFont="1" applyFill="1" applyBorder="1" applyAlignment="1">
      <alignment horizontal="righ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2" fillId="0" borderId="1" xfId="0" applyFont="1" applyBorder="1" applyAlignment="1">
      <alignment horizontal="left" vertical="center" wrapText="1"/>
    </xf>
    <xf numFmtId="4" fontId="5" fillId="2" borderId="3" xfId="0" applyNumberFormat="1" applyFont="1" applyFill="1" applyBorder="1" applyAlignment="1">
      <alignment horizontal="center" vertical="center" wrapText="1"/>
    </xf>
    <xf numFmtId="2"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4" fillId="0" borderId="11" xfId="0" applyFont="1" applyBorder="1" applyAlignment="1">
      <alignment horizontal="center" vertical="center"/>
    </xf>
    <xf numFmtId="10" fontId="2" fillId="0" borderId="1" xfId="1" applyNumberFormat="1" applyFont="1" applyBorder="1" applyAlignment="1">
      <alignment horizontal="center" vertical="center" wrapText="1"/>
    </xf>
    <xf numFmtId="4" fontId="5" fillId="0" borderId="1" xfId="0" applyNumberFormat="1" applyFont="1" applyBorder="1" applyAlignment="1">
      <alignment horizontal="left" vertical="center" wrapText="1"/>
    </xf>
    <xf numFmtId="2" fontId="3" fillId="0" borderId="1" xfId="0" applyNumberFormat="1" applyFont="1" applyBorder="1" applyAlignment="1">
      <alignment horizontal="center" vertical="center"/>
    </xf>
    <xf numFmtId="0" fontId="16" fillId="0" borderId="0" xfId="0" applyFont="1"/>
    <xf numFmtId="0" fontId="17" fillId="0" borderId="0" xfId="0" applyFont="1"/>
    <xf numFmtId="4" fontId="17" fillId="0" borderId="0" xfId="0" applyNumberFormat="1" applyFont="1"/>
    <xf numFmtId="0" fontId="3" fillId="0" borderId="8" xfId="0" applyFont="1" applyBorder="1" applyAlignment="1">
      <alignment horizontal="left" vertical="center"/>
    </xf>
    <xf numFmtId="14" fontId="0" fillId="0" borderId="0" xfId="0" applyNumberFormat="1"/>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7"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4"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6"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6" fillId="0" borderId="31" xfId="0" applyFont="1" applyBorder="1" applyAlignment="1">
      <alignment horizontal="left" vertical="center" wrapText="1"/>
    </xf>
    <xf numFmtId="0" fontId="6" fillId="0" borderId="32" xfId="0" applyFont="1" applyBorder="1" applyAlignment="1">
      <alignment horizontal="left" vertical="center" wrapText="1"/>
    </xf>
    <xf numFmtId="0" fontId="6" fillId="0" borderId="33" xfId="0" applyFont="1" applyBorder="1" applyAlignment="1">
      <alignment horizontal="left" vertical="center" wrapText="1"/>
    </xf>
    <xf numFmtId="0" fontId="3" fillId="0" borderId="1"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3"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14"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7" fillId="0" borderId="7" xfId="0" applyFont="1" applyBorder="1" applyAlignment="1">
      <alignment horizontal="left"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7" xfId="0" applyFont="1" applyBorder="1" applyAlignment="1">
      <alignment horizontal="left" vertical="center" wrapText="1"/>
    </xf>
    <xf numFmtId="0" fontId="10" fillId="0" borderId="7" xfId="0" applyFont="1" applyBorder="1" applyAlignment="1">
      <alignment horizontal="left" vertical="center"/>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11" fillId="2" borderId="3"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0" borderId="7" xfId="0" applyNumberFormat="1" applyFont="1" applyBorder="1" applyAlignment="1">
      <alignment horizontal="center" vertical="center" wrapText="1"/>
    </xf>
    <xf numFmtId="10" fontId="2" fillId="0" borderId="9" xfId="0" applyNumberFormat="1" applyFont="1" applyBorder="1" applyAlignment="1">
      <alignment horizontal="center" vertical="center" wrapText="1"/>
    </xf>
    <xf numFmtId="0" fontId="5" fillId="0" borderId="8" xfId="0" applyFont="1" applyBorder="1" applyAlignment="1">
      <alignment horizontal="left" vertical="center" wrapText="1"/>
    </xf>
    <xf numFmtId="0" fontId="5" fillId="0" borderId="6" xfId="0" applyFont="1" applyBorder="1" applyAlignment="1">
      <alignment horizontal="left" vertical="center"/>
    </xf>
    <xf numFmtId="0" fontId="2" fillId="2" borderId="9" xfId="0" applyFont="1" applyFill="1" applyBorder="1" applyAlignment="1">
      <alignment horizontal="center" vertical="center" wrapText="1"/>
    </xf>
    <xf numFmtId="0" fontId="2" fillId="2" borderId="1" xfId="0" applyFont="1" applyFill="1" applyBorder="1" applyAlignment="1">
      <alignment horizontal="left" vertical="top" wrapText="1"/>
    </xf>
    <xf numFmtId="0" fontId="2" fillId="2" borderId="1" xfId="0" applyFont="1" applyFill="1" applyBorder="1" applyAlignment="1">
      <alignment horizontal="justify" vertical="top" wrapText="1"/>
    </xf>
    <xf numFmtId="0" fontId="2" fillId="2" borderId="8"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 xfId="0" applyFont="1" applyFill="1" applyBorder="1" applyAlignment="1">
      <alignment vertical="center" wrapText="1"/>
    </xf>
    <xf numFmtId="2" fontId="2" fillId="2" borderId="4" xfId="0" applyNumberFormat="1" applyFont="1" applyFill="1" applyBorder="1" applyAlignment="1">
      <alignment horizontal="left" vertical="center" wrapText="1"/>
    </xf>
    <xf numFmtId="2" fontId="2" fillId="2" borderId="5" xfId="0" applyNumberFormat="1" applyFont="1" applyFill="1" applyBorder="1" applyAlignment="1">
      <alignment horizontal="left" vertical="center" wrapText="1"/>
    </xf>
    <xf numFmtId="2" fontId="2" fillId="2" borderId="16" xfId="0" applyNumberFormat="1" applyFont="1" applyFill="1" applyBorder="1" applyAlignment="1">
      <alignment horizontal="left" vertical="center" wrapText="1"/>
    </xf>
    <xf numFmtId="2" fontId="2" fillId="2" borderId="17" xfId="0" applyNumberFormat="1" applyFont="1" applyFill="1" applyBorder="1" applyAlignment="1">
      <alignment horizontal="left" vertical="center" wrapText="1"/>
    </xf>
    <xf numFmtId="2" fontId="2" fillId="2" borderId="15" xfId="0" applyNumberFormat="1" applyFont="1" applyFill="1" applyBorder="1" applyAlignment="1">
      <alignment horizontal="left" vertical="center" wrapText="1"/>
    </xf>
    <xf numFmtId="2" fontId="2" fillId="2" borderId="18" xfId="0" applyNumberFormat="1" applyFont="1" applyFill="1" applyBorder="1" applyAlignment="1">
      <alignment horizontal="left" vertical="center" wrapText="1"/>
    </xf>
    <xf numFmtId="2" fontId="2" fillId="2" borderId="8" xfId="0" applyNumberFormat="1" applyFont="1" applyFill="1" applyBorder="1" applyAlignment="1">
      <alignment horizontal="left" vertical="center" wrapText="1"/>
    </xf>
    <xf numFmtId="2" fontId="2" fillId="2" borderId="10" xfId="0" applyNumberFormat="1" applyFont="1" applyFill="1" applyBorder="1" applyAlignment="1">
      <alignment horizontal="left" vertical="center" wrapText="1"/>
    </xf>
    <xf numFmtId="2" fontId="2" fillId="2" borderId="6" xfId="0" applyNumberFormat="1" applyFont="1" applyFill="1" applyBorder="1" applyAlignment="1">
      <alignment horizontal="left" vertical="center" wrapText="1"/>
    </xf>
    <xf numFmtId="2" fontId="2" fillId="2" borderId="1" xfId="0" applyNumberFormat="1" applyFont="1" applyFill="1" applyBorder="1" applyAlignment="1">
      <alignment horizontal="left" vertical="center" wrapText="1"/>
    </xf>
    <xf numFmtId="4" fontId="17" fillId="0" borderId="1" xfId="0" applyNumberFormat="1" applyFont="1" applyBorder="1"/>
    <xf numFmtId="0" fontId="17" fillId="0" borderId="1" xfId="0" applyFont="1" applyBorder="1"/>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6"/>
  <sheetViews>
    <sheetView tabSelected="1" topLeftCell="A19" zoomScale="85" zoomScaleNormal="85" workbookViewId="0">
      <selection activeCell="H83" sqref="H83"/>
    </sheetView>
  </sheetViews>
  <sheetFormatPr defaultColWidth="8.85546875" defaultRowHeight="12.75"/>
  <cols>
    <col min="1" max="1" width="7" style="1" bestFit="1" customWidth="1"/>
    <col min="2" max="2" width="46.42578125" style="1" bestFit="1" customWidth="1"/>
    <col min="3" max="3" width="38.28515625" style="1" bestFit="1" customWidth="1"/>
    <col min="4" max="4" width="38" style="1" bestFit="1" customWidth="1"/>
    <col min="5" max="5" width="39" style="1" bestFit="1" customWidth="1"/>
    <col min="6" max="6" width="18.28515625" style="1" bestFit="1" customWidth="1"/>
    <col min="7" max="7" width="15.28515625" style="1" bestFit="1" customWidth="1"/>
    <col min="8" max="8" width="11.7109375" style="1" customWidth="1"/>
    <col min="9" max="9" width="10.7109375" style="1" bestFit="1" customWidth="1"/>
    <col min="10" max="10" width="11.85546875" style="1" bestFit="1" customWidth="1"/>
    <col min="11" max="11" width="11.140625" style="1" bestFit="1" customWidth="1"/>
    <col min="12" max="12" width="12.140625" style="1" bestFit="1" customWidth="1"/>
    <col min="13" max="14" width="10.42578125" style="1" bestFit="1" customWidth="1"/>
    <col min="15" max="16384" width="8.85546875" style="1"/>
  </cols>
  <sheetData>
    <row r="1" spans="1:5" ht="14.45" customHeight="1">
      <c r="A1" s="134" t="s">
        <v>0</v>
      </c>
      <c r="B1" s="134"/>
      <c r="D1" s="2"/>
    </row>
    <row r="3" spans="1:5" ht="24.75" customHeight="1">
      <c r="A3" s="3" t="s">
        <v>1</v>
      </c>
      <c r="B3" s="4" t="s">
        <v>2</v>
      </c>
      <c r="C3" s="64" t="s">
        <v>68</v>
      </c>
    </row>
    <row r="4" spans="1:5">
      <c r="D4" s="5"/>
    </row>
    <row r="5" spans="1:5" ht="21" customHeight="1">
      <c r="A5" s="6">
        <v>1</v>
      </c>
      <c r="B5" s="4" t="s">
        <v>3</v>
      </c>
      <c r="C5" s="135" t="s">
        <v>62</v>
      </c>
      <c r="D5" s="135"/>
      <c r="E5" s="135"/>
    </row>
    <row r="6" spans="1:5" ht="15" customHeight="1">
      <c r="A6" s="7"/>
      <c r="B6" s="136"/>
      <c r="C6" s="136"/>
      <c r="D6" s="136"/>
      <c r="E6" s="8"/>
    </row>
    <row r="7" spans="1:5">
      <c r="A7" s="7"/>
      <c r="B7" s="9"/>
      <c r="D7" s="5"/>
    </row>
    <row r="8" spans="1:5" ht="21" customHeight="1">
      <c r="A8" s="7">
        <v>2</v>
      </c>
      <c r="B8" s="4" t="s">
        <v>50</v>
      </c>
      <c r="C8" s="58" t="s">
        <v>69</v>
      </c>
      <c r="D8" s="5"/>
    </row>
    <row r="9" spans="1:5">
      <c r="A9" s="7"/>
      <c r="B9" s="9"/>
      <c r="D9" s="5"/>
    </row>
    <row r="10" spans="1:5" ht="30.6" customHeight="1">
      <c r="A10" s="7">
        <v>3</v>
      </c>
      <c r="B10" s="4" t="s">
        <v>4</v>
      </c>
      <c r="C10" s="137" t="s">
        <v>90</v>
      </c>
      <c r="D10" s="138"/>
      <c r="E10" s="139"/>
    </row>
    <row r="11" spans="1:5">
      <c r="A11" s="7"/>
      <c r="B11" s="9"/>
      <c r="D11" s="5"/>
    </row>
    <row r="12" spans="1:5">
      <c r="A12" s="7">
        <v>4</v>
      </c>
      <c r="B12" s="4" t="s">
        <v>5</v>
      </c>
      <c r="C12" s="59" t="s">
        <v>92</v>
      </c>
      <c r="D12" s="5"/>
    </row>
    <row r="13" spans="1:5" ht="14.45" customHeight="1">
      <c r="A13" s="7"/>
      <c r="B13" s="140"/>
      <c r="C13" s="141"/>
      <c r="D13" s="5"/>
    </row>
    <row r="14" spans="1:5" ht="28.5" customHeight="1">
      <c r="A14" s="7"/>
      <c r="B14" s="147" t="s">
        <v>91</v>
      </c>
      <c r="C14" s="148"/>
      <c r="D14" s="5"/>
    </row>
    <row r="15" spans="1:5" ht="14.45" customHeight="1">
      <c r="A15" s="7"/>
      <c r="B15" s="43"/>
      <c r="C15" s="44"/>
      <c r="D15" s="5"/>
    </row>
    <row r="16" spans="1:5">
      <c r="A16" s="7"/>
      <c r="D16" s="5"/>
    </row>
    <row r="17" spans="1:14" ht="29.25" customHeight="1">
      <c r="A17" s="7">
        <v>5</v>
      </c>
      <c r="B17" s="142" t="s">
        <v>42</v>
      </c>
      <c r="C17" s="143"/>
      <c r="D17" s="143"/>
      <c r="E17" s="144"/>
      <c r="F17" s="9"/>
      <c r="G17" s="9"/>
      <c r="H17" s="9"/>
      <c r="I17" s="9"/>
      <c r="J17" s="10"/>
      <c r="K17" s="10"/>
      <c r="L17" s="10"/>
      <c r="M17" s="10"/>
      <c r="N17" s="10"/>
    </row>
    <row r="18" spans="1:14">
      <c r="A18" s="7"/>
      <c r="B18" s="45" t="s">
        <v>93</v>
      </c>
      <c r="C18" s="145">
        <v>0.12520000000000001</v>
      </c>
      <c r="D18" s="145"/>
      <c r="E18" s="145"/>
      <c r="F18" s="11"/>
      <c r="G18" s="10"/>
      <c r="H18" s="10"/>
      <c r="I18" s="10"/>
      <c r="J18" s="10"/>
      <c r="K18" s="10"/>
      <c r="L18" s="10"/>
      <c r="M18" s="10"/>
      <c r="N18" s="10"/>
    </row>
    <row r="19" spans="1:14">
      <c r="A19" s="7"/>
      <c r="B19" s="75" t="s">
        <v>94</v>
      </c>
      <c r="C19" s="146">
        <v>7.0199999999999999E-2</v>
      </c>
      <c r="D19" s="121"/>
      <c r="E19" s="121"/>
      <c r="F19" s="11"/>
      <c r="G19" s="10"/>
      <c r="H19" s="10"/>
      <c r="I19" s="10"/>
      <c r="J19" s="10"/>
      <c r="K19" s="10"/>
      <c r="L19" s="10"/>
      <c r="M19" s="10"/>
      <c r="N19" s="10"/>
    </row>
    <row r="20" spans="1:14">
      <c r="A20" s="7"/>
      <c r="B20" s="45" t="s">
        <v>105</v>
      </c>
      <c r="C20" s="149" t="s">
        <v>47</v>
      </c>
      <c r="D20" s="149"/>
      <c r="E20" s="149"/>
      <c r="F20" s="11"/>
      <c r="G20" s="10"/>
      <c r="H20" s="10"/>
      <c r="I20" s="10"/>
      <c r="J20" s="10"/>
      <c r="K20" s="10"/>
      <c r="L20" s="10"/>
      <c r="M20" s="10"/>
      <c r="N20" s="10"/>
    </row>
    <row r="21" spans="1:14">
      <c r="A21" s="7"/>
      <c r="B21" s="46" t="s">
        <v>51</v>
      </c>
      <c r="C21" s="121" t="s">
        <v>6</v>
      </c>
      <c r="D21" s="121"/>
      <c r="E21" s="121"/>
      <c r="F21" s="11"/>
      <c r="G21" s="10"/>
      <c r="H21" s="10"/>
      <c r="I21" s="10"/>
      <c r="J21" s="10"/>
      <c r="K21" s="10"/>
      <c r="L21" s="10"/>
      <c r="M21" s="10"/>
      <c r="N21" s="10"/>
    </row>
    <row r="22" spans="1:14" ht="50.1" customHeight="1">
      <c r="A22" s="7"/>
      <c r="B22" s="123" t="s">
        <v>95</v>
      </c>
      <c r="C22" s="124"/>
      <c r="D22" s="124"/>
      <c r="E22" s="124"/>
      <c r="F22" s="11"/>
      <c r="G22" s="10"/>
      <c r="H22" s="10"/>
      <c r="I22" s="10"/>
      <c r="J22" s="10"/>
      <c r="K22" s="10"/>
      <c r="L22" s="10"/>
      <c r="M22" s="10"/>
      <c r="N22" s="10"/>
    </row>
    <row r="23" spans="1:14">
      <c r="A23" s="7"/>
      <c r="B23" s="11"/>
      <c r="C23" s="11"/>
      <c r="D23" s="11"/>
      <c r="E23" s="11"/>
      <c r="F23" s="11"/>
      <c r="G23" s="10"/>
      <c r="H23" s="10"/>
      <c r="I23" s="10"/>
      <c r="J23" s="10"/>
      <c r="K23" s="10"/>
      <c r="L23" s="10"/>
      <c r="M23" s="10"/>
      <c r="N23" s="10"/>
    </row>
    <row r="24" spans="1:14" ht="30.75" customHeight="1">
      <c r="A24" s="7">
        <v>6</v>
      </c>
      <c r="B24" s="114" t="s">
        <v>43</v>
      </c>
      <c r="C24" s="114"/>
      <c r="D24" s="114"/>
      <c r="E24" s="114"/>
      <c r="F24" s="9"/>
      <c r="G24" s="9"/>
      <c r="H24" s="10"/>
      <c r="I24" s="9"/>
      <c r="J24" s="9"/>
    </row>
    <row r="25" spans="1:14">
      <c r="A25" s="7"/>
      <c r="B25" s="125" t="s">
        <v>7</v>
      </c>
      <c r="C25" s="126"/>
      <c r="D25" s="126"/>
      <c r="E25" s="127"/>
      <c r="F25" s="11"/>
    </row>
    <row r="26" spans="1:14" ht="25.5">
      <c r="A26" s="7"/>
      <c r="B26" s="12" t="s">
        <v>8</v>
      </c>
      <c r="C26" s="55" t="s">
        <v>53</v>
      </c>
      <c r="D26" s="55" t="s">
        <v>54</v>
      </c>
      <c r="E26" s="55" t="s">
        <v>55</v>
      </c>
      <c r="F26" s="11"/>
    </row>
    <row r="27" spans="1:14" ht="12.75" customHeight="1">
      <c r="A27" s="7"/>
      <c r="B27" s="30" t="s">
        <v>9</v>
      </c>
      <c r="C27" s="70">
        <v>6204.57</v>
      </c>
      <c r="D27" s="165">
        <v>9004.32</v>
      </c>
      <c r="E27" s="122" t="s">
        <v>6</v>
      </c>
      <c r="F27" s="48"/>
      <c r="G27" s="25"/>
    </row>
    <row r="28" spans="1:14" ht="12.75" customHeight="1">
      <c r="A28" s="7"/>
      <c r="B28" s="30" t="s">
        <v>10</v>
      </c>
      <c r="C28" s="30">
        <v>-561.35</v>
      </c>
      <c r="D28" s="166">
        <v>372.04</v>
      </c>
      <c r="E28" s="122"/>
      <c r="F28" s="25"/>
      <c r="G28" s="25"/>
    </row>
    <row r="29" spans="1:14" ht="12.75" customHeight="1">
      <c r="A29" s="7"/>
      <c r="B29" s="30" t="s">
        <v>11</v>
      </c>
      <c r="C29" s="70">
        <v>2442.9299999999998</v>
      </c>
      <c r="D29" s="165">
        <v>2442.9299999999998</v>
      </c>
      <c r="E29" s="122"/>
      <c r="F29" s="25"/>
      <c r="G29" s="25"/>
    </row>
    <row r="30" spans="1:14" ht="12.75" customHeight="1">
      <c r="A30" s="7"/>
      <c r="B30" s="30" t="s">
        <v>12</v>
      </c>
      <c r="C30" s="70">
        <v>1078.2</v>
      </c>
      <c r="D30" s="165">
        <v>1451.02</v>
      </c>
      <c r="E30" s="122"/>
      <c r="F30" s="25"/>
      <c r="G30" s="25"/>
    </row>
    <row r="31" spans="1:14">
      <c r="A31" s="7"/>
      <c r="B31" s="128" t="s">
        <v>70</v>
      </c>
      <c r="C31" s="129"/>
      <c r="D31" s="129"/>
      <c r="E31" s="130"/>
      <c r="F31" s="11"/>
    </row>
    <row r="32" spans="1:14">
      <c r="A32" s="7"/>
      <c r="B32" s="10"/>
      <c r="C32" s="11"/>
      <c r="D32" s="11"/>
      <c r="E32" s="11"/>
      <c r="F32" s="11"/>
    </row>
    <row r="33" spans="1:10" ht="29.25" customHeight="1">
      <c r="A33" s="7">
        <v>7</v>
      </c>
      <c r="B33" s="114" t="s">
        <v>13</v>
      </c>
      <c r="C33" s="114"/>
      <c r="D33" s="114"/>
      <c r="E33" s="114"/>
      <c r="F33" s="9"/>
      <c r="G33" s="9"/>
      <c r="H33" s="9"/>
      <c r="I33" s="9"/>
      <c r="J33" s="9"/>
    </row>
    <row r="34" spans="1:10">
      <c r="A34" s="7"/>
      <c r="B34" s="30" t="s">
        <v>84</v>
      </c>
      <c r="C34" s="121" t="s">
        <v>96</v>
      </c>
      <c r="D34" s="121"/>
      <c r="E34" s="121"/>
      <c r="F34" s="10"/>
    </row>
    <row r="35" spans="1:10">
      <c r="A35" s="7"/>
      <c r="B35" s="30" t="s">
        <v>103</v>
      </c>
      <c r="C35" s="121" t="s">
        <v>96</v>
      </c>
      <c r="D35" s="121"/>
      <c r="E35" s="121"/>
    </row>
    <row r="36" spans="1:10">
      <c r="A36" s="7"/>
      <c r="B36" s="30" t="s">
        <v>14</v>
      </c>
      <c r="C36" s="121" t="s">
        <v>6</v>
      </c>
      <c r="D36" s="121"/>
      <c r="E36" s="121"/>
      <c r="F36" s="10"/>
    </row>
    <row r="37" spans="1:10">
      <c r="A37" s="7"/>
      <c r="B37" s="140" t="s">
        <v>64</v>
      </c>
      <c r="C37" s="140"/>
      <c r="D37" s="140"/>
      <c r="E37" s="140"/>
      <c r="F37" s="10"/>
    </row>
    <row r="38" spans="1:10">
      <c r="A38" s="7"/>
      <c r="C38" s="10"/>
      <c r="D38" s="10"/>
      <c r="E38" s="10"/>
      <c r="F38" s="10"/>
    </row>
    <row r="39" spans="1:10" ht="26.25" customHeight="1">
      <c r="A39" s="7">
        <v>8</v>
      </c>
      <c r="B39" s="114" t="s">
        <v>44</v>
      </c>
      <c r="C39" s="114"/>
      <c r="D39" s="114"/>
      <c r="E39" s="114"/>
      <c r="F39" s="9"/>
      <c r="G39" s="9"/>
      <c r="H39" s="9"/>
      <c r="I39" s="9"/>
      <c r="J39" s="9"/>
    </row>
    <row r="40" spans="1:10">
      <c r="A40" s="7"/>
      <c r="B40" s="30" t="s">
        <v>86</v>
      </c>
      <c r="C40" s="122" t="s">
        <v>85</v>
      </c>
      <c r="D40" s="122"/>
      <c r="E40" s="122"/>
      <c r="F40" s="10"/>
    </row>
    <row r="41" spans="1:10">
      <c r="A41" s="7"/>
      <c r="B41" s="30" t="s">
        <v>103</v>
      </c>
      <c r="C41" s="122" t="s">
        <v>85</v>
      </c>
      <c r="D41" s="122"/>
      <c r="E41" s="122"/>
      <c r="F41" s="10"/>
    </row>
    <row r="42" spans="1:10">
      <c r="A42" s="7"/>
      <c r="B42" s="30" t="s">
        <v>14</v>
      </c>
      <c r="C42" s="122" t="s">
        <v>6</v>
      </c>
      <c r="D42" s="122"/>
      <c r="E42" s="122"/>
      <c r="F42" s="10"/>
    </row>
    <row r="43" spans="1:10">
      <c r="A43" s="3"/>
      <c r="D43" s="13"/>
      <c r="E43" s="10"/>
    </row>
    <row r="44" spans="1:10" ht="31.5" customHeight="1">
      <c r="A44" s="14">
        <v>9</v>
      </c>
      <c r="B44" s="114" t="s">
        <v>40</v>
      </c>
      <c r="C44" s="114"/>
      <c r="D44" s="114"/>
      <c r="E44" s="114"/>
      <c r="F44" s="15"/>
      <c r="G44" s="9"/>
      <c r="H44" s="9"/>
      <c r="I44" s="9"/>
    </row>
    <row r="45" spans="1:10">
      <c r="A45" s="14"/>
      <c r="B45" s="41" t="s">
        <v>37</v>
      </c>
      <c r="C45" s="42" t="s">
        <v>52</v>
      </c>
      <c r="D45" s="109" t="s">
        <v>36</v>
      </c>
      <c r="E45" s="109"/>
    </row>
    <row r="46" spans="1:10" s="25" customFormat="1" ht="12.6" customHeight="1">
      <c r="A46" s="68"/>
      <c r="B46" s="150" t="s">
        <v>81</v>
      </c>
      <c r="C46" s="151" t="s">
        <v>81</v>
      </c>
      <c r="D46" s="152" t="s">
        <v>81</v>
      </c>
      <c r="E46" s="153"/>
    </row>
    <row r="47" spans="1:10">
      <c r="A47" s="17"/>
      <c r="B47" s="18"/>
      <c r="C47" s="13"/>
      <c r="D47" s="13"/>
      <c r="E47" s="13"/>
      <c r="F47" s="11"/>
      <c r="G47" s="11"/>
      <c r="H47" s="11"/>
      <c r="I47" s="11"/>
    </row>
    <row r="48" spans="1:10" ht="45" customHeight="1">
      <c r="A48" s="14">
        <v>10</v>
      </c>
      <c r="B48" s="100" t="s">
        <v>46</v>
      </c>
      <c r="C48" s="118"/>
      <c r="D48" s="118"/>
      <c r="E48" s="118"/>
      <c r="F48" s="11"/>
      <c r="G48" s="11"/>
      <c r="H48" s="11"/>
    </row>
    <row r="49" spans="1:14" ht="34.5" customHeight="1">
      <c r="A49" s="80"/>
      <c r="B49" s="119" t="s">
        <v>83</v>
      </c>
      <c r="C49" s="155" t="s">
        <v>87</v>
      </c>
      <c r="D49" s="156"/>
      <c r="E49" s="157"/>
      <c r="K49" s="2"/>
    </row>
    <row r="50" spans="1:14" ht="48" customHeight="1">
      <c r="A50" s="81"/>
      <c r="B50" s="120"/>
      <c r="C50" s="158"/>
      <c r="D50" s="159"/>
      <c r="E50" s="160"/>
      <c r="K50" s="2"/>
    </row>
    <row r="51" spans="1:14" ht="52.9" customHeight="1">
      <c r="A51" s="14"/>
      <c r="B51" s="19" t="s">
        <v>15</v>
      </c>
      <c r="C51" s="161" t="s">
        <v>97</v>
      </c>
      <c r="D51" s="162"/>
      <c r="E51" s="163"/>
    </row>
    <row r="52" spans="1:14" ht="37.5" customHeight="1">
      <c r="A52" s="16"/>
      <c r="B52" s="20" t="s">
        <v>16</v>
      </c>
      <c r="C52" s="164" t="s">
        <v>82</v>
      </c>
      <c r="D52" s="164"/>
      <c r="E52" s="164"/>
      <c r="F52" s="21"/>
      <c r="K52" s="22"/>
    </row>
    <row r="53" spans="1:14" s="25" customFormat="1" ht="44.25" customHeight="1">
      <c r="A53" s="23" t="s">
        <v>17</v>
      </c>
      <c r="B53" s="111" t="s">
        <v>89</v>
      </c>
      <c r="C53" s="112"/>
      <c r="D53" s="112"/>
      <c r="E53" s="112"/>
      <c r="F53" s="24"/>
      <c r="G53" s="24"/>
    </row>
    <row r="54" spans="1:14">
      <c r="A54" s="26"/>
      <c r="B54" s="27"/>
      <c r="C54" s="28"/>
      <c r="D54" s="28"/>
      <c r="E54" s="28"/>
      <c r="F54" s="29"/>
      <c r="G54" s="21"/>
    </row>
    <row r="55" spans="1:14">
      <c r="A55" s="7">
        <v>11</v>
      </c>
      <c r="B55" s="4" t="s">
        <v>18</v>
      </c>
      <c r="C55" s="113" t="s">
        <v>41</v>
      </c>
      <c r="D55" s="113"/>
      <c r="E55" s="113"/>
      <c r="F55" s="9"/>
      <c r="G55" s="9"/>
      <c r="H55" s="31"/>
      <c r="I55" s="9"/>
      <c r="J55" s="9"/>
    </row>
    <row r="56" spans="1:14">
      <c r="A56" s="7"/>
      <c r="B56" s="11"/>
      <c r="C56" s="11"/>
      <c r="D56" s="11"/>
      <c r="E56" s="11"/>
      <c r="F56" s="11"/>
      <c r="G56" s="11"/>
      <c r="H56" s="32"/>
      <c r="I56" s="32"/>
      <c r="J56" s="11"/>
    </row>
    <row r="57" spans="1:14">
      <c r="A57" s="7">
        <v>12</v>
      </c>
      <c r="B57" s="9" t="s">
        <v>19</v>
      </c>
      <c r="C57" s="9"/>
      <c r="D57" s="9"/>
      <c r="E57" s="9"/>
      <c r="F57" s="9"/>
      <c r="G57" s="9"/>
      <c r="H57" s="9"/>
      <c r="I57" s="9"/>
      <c r="J57" s="9"/>
      <c r="K57" s="9"/>
      <c r="L57" s="9"/>
      <c r="M57" s="9"/>
      <c r="N57" s="9"/>
    </row>
    <row r="58" spans="1:14">
      <c r="A58" s="7"/>
      <c r="B58" s="9"/>
      <c r="C58" s="9"/>
      <c r="D58" s="9"/>
      <c r="E58" s="9"/>
      <c r="F58" s="9"/>
      <c r="G58" s="9"/>
      <c r="H58" s="9"/>
      <c r="I58" s="9"/>
      <c r="J58" s="9"/>
      <c r="K58" s="9"/>
      <c r="L58" s="9"/>
      <c r="M58" s="9"/>
      <c r="N58" s="9"/>
    </row>
    <row r="59" spans="1:14">
      <c r="A59" s="7"/>
      <c r="B59" s="12" t="s">
        <v>20</v>
      </c>
      <c r="C59" s="63" t="s">
        <v>71</v>
      </c>
      <c r="D59" s="11"/>
      <c r="E59" s="11"/>
      <c r="F59" s="32"/>
      <c r="G59" s="32"/>
      <c r="H59" s="11"/>
      <c r="I59" s="11"/>
      <c r="J59" s="11"/>
      <c r="K59" s="11"/>
      <c r="L59" s="11"/>
      <c r="M59" s="11"/>
      <c r="N59" s="11"/>
    </row>
    <row r="60" spans="1:14">
      <c r="A60" s="7"/>
      <c r="B60" s="11"/>
      <c r="C60" s="11"/>
      <c r="D60" s="11"/>
      <c r="E60" s="11"/>
      <c r="F60" s="11"/>
      <c r="G60" s="11"/>
      <c r="H60" s="11"/>
      <c r="I60" s="11"/>
      <c r="J60" s="11"/>
      <c r="K60" s="11"/>
      <c r="L60" s="11"/>
      <c r="M60" s="11"/>
      <c r="N60" s="11"/>
    </row>
    <row r="61" spans="1:14" ht="24.75" customHeight="1">
      <c r="A61" s="7"/>
      <c r="B61" s="114" t="s">
        <v>21</v>
      </c>
      <c r="C61" s="115" t="s">
        <v>72</v>
      </c>
      <c r="D61" s="115" t="s">
        <v>78</v>
      </c>
      <c r="E61" s="89" t="s">
        <v>79</v>
      </c>
      <c r="F61" s="91" t="s">
        <v>59</v>
      </c>
      <c r="G61" s="92"/>
      <c r="H61" s="93"/>
      <c r="I61" s="101" t="s">
        <v>60</v>
      </c>
      <c r="J61" s="101"/>
      <c r="K61" s="101"/>
      <c r="L61" s="101" t="s">
        <v>61</v>
      </c>
      <c r="M61" s="101"/>
      <c r="N61" s="101"/>
    </row>
    <row r="62" spans="1:14" ht="38.25">
      <c r="A62" s="3"/>
      <c r="B62" s="114"/>
      <c r="C62" s="116"/>
      <c r="D62" s="116"/>
      <c r="E62" s="90"/>
      <c r="F62" s="12" t="s">
        <v>45</v>
      </c>
      <c r="G62" s="12" t="s">
        <v>22</v>
      </c>
      <c r="H62" s="12" t="s">
        <v>23</v>
      </c>
      <c r="I62" s="12" t="s">
        <v>48</v>
      </c>
      <c r="J62" s="12" t="s">
        <v>22</v>
      </c>
      <c r="K62" s="12" t="s">
        <v>23</v>
      </c>
      <c r="L62" s="12" t="s">
        <v>48</v>
      </c>
      <c r="M62" s="12" t="s">
        <v>22</v>
      </c>
      <c r="N62" s="12" t="s">
        <v>23</v>
      </c>
    </row>
    <row r="63" spans="1:14">
      <c r="A63" s="3"/>
      <c r="B63" s="12" t="s">
        <v>65</v>
      </c>
      <c r="C63" s="49">
        <v>107.73</v>
      </c>
      <c r="D63" s="49">
        <v>113.15</v>
      </c>
      <c r="E63" s="49">
        <v>74.150000000000006</v>
      </c>
      <c r="F63" s="49">
        <v>23.67</v>
      </c>
      <c r="G63" s="49">
        <v>144.19999999999999</v>
      </c>
      <c r="H63" s="49">
        <v>21</v>
      </c>
      <c r="I63" s="49">
        <v>12.6</v>
      </c>
      <c r="J63" s="49">
        <v>32.1</v>
      </c>
      <c r="K63" s="49">
        <v>9.91</v>
      </c>
      <c r="L63" s="49" t="s">
        <v>49</v>
      </c>
      <c r="M63" s="49" t="s">
        <v>49</v>
      </c>
      <c r="N63" s="49" t="s">
        <v>49</v>
      </c>
    </row>
    <row r="64" spans="1:14">
      <c r="A64" s="3"/>
      <c r="B64" s="12" t="s">
        <v>66</v>
      </c>
      <c r="C64" s="65">
        <v>79243.179999999993</v>
      </c>
      <c r="D64" s="49">
        <v>81332.72</v>
      </c>
      <c r="E64" s="49">
        <v>84914.04</v>
      </c>
      <c r="F64" s="49">
        <v>77414.92</v>
      </c>
      <c r="G64" s="49">
        <v>85978.25</v>
      </c>
      <c r="H64" s="49">
        <v>70234.429999999993</v>
      </c>
      <c r="I64" s="49" t="s">
        <v>101</v>
      </c>
      <c r="J64" s="49" t="s">
        <v>102</v>
      </c>
      <c r="K64" s="49">
        <v>71425.009999999995</v>
      </c>
      <c r="L64" s="49" t="s">
        <v>49</v>
      </c>
      <c r="M64" s="49" t="s">
        <v>49</v>
      </c>
      <c r="N64" s="49" t="s">
        <v>49</v>
      </c>
    </row>
    <row r="65" spans="1:14" s="35" customFormat="1">
      <c r="A65" s="33"/>
      <c r="B65" s="34" t="s">
        <v>99</v>
      </c>
      <c r="C65" s="49" t="s">
        <v>49</v>
      </c>
      <c r="D65" s="49" t="s">
        <v>49</v>
      </c>
      <c r="E65" s="49" t="s">
        <v>49</v>
      </c>
      <c r="F65" s="49" t="s">
        <v>49</v>
      </c>
      <c r="G65" s="49" t="s">
        <v>49</v>
      </c>
      <c r="H65" s="49" t="s">
        <v>49</v>
      </c>
      <c r="I65" s="49" t="s">
        <v>49</v>
      </c>
      <c r="J65" s="49" t="s">
        <v>49</v>
      </c>
      <c r="K65" s="49" t="s">
        <v>49</v>
      </c>
      <c r="L65" s="49" t="s">
        <v>49</v>
      </c>
      <c r="M65" s="49" t="s">
        <v>49</v>
      </c>
      <c r="N65" s="49" t="s">
        <v>49</v>
      </c>
    </row>
    <row r="66" spans="1:14" ht="13.15" customHeight="1">
      <c r="A66" s="3"/>
      <c r="B66" s="102" t="s">
        <v>100</v>
      </c>
      <c r="C66" s="103"/>
      <c r="D66" s="103"/>
      <c r="E66" s="103"/>
      <c r="F66" s="103"/>
      <c r="G66" s="103"/>
      <c r="H66" s="103"/>
      <c r="I66" s="103"/>
      <c r="J66" s="103"/>
      <c r="K66" s="103"/>
      <c r="L66" s="103"/>
      <c r="M66" s="103"/>
      <c r="N66" s="104"/>
    </row>
    <row r="67" spans="1:14" ht="13.5">
      <c r="A67" s="3"/>
      <c r="B67" s="117" t="s">
        <v>63</v>
      </c>
      <c r="C67" s="117"/>
      <c r="D67" s="117"/>
      <c r="E67" s="117"/>
      <c r="F67" s="117"/>
      <c r="G67" s="117"/>
      <c r="H67" s="117"/>
      <c r="I67" s="117"/>
      <c r="J67" s="117"/>
      <c r="K67" s="117"/>
      <c r="L67" s="117"/>
      <c r="M67" s="117"/>
      <c r="N67" s="117"/>
    </row>
    <row r="68" spans="1:14">
      <c r="A68" s="3"/>
      <c r="B68" s="97" t="s">
        <v>24</v>
      </c>
      <c r="C68" s="97"/>
      <c r="D68" s="97"/>
      <c r="E68" s="97"/>
      <c r="F68" s="97"/>
      <c r="G68" s="97"/>
      <c r="H68" s="97"/>
      <c r="I68" s="97"/>
      <c r="J68" s="97"/>
      <c r="K68" s="97"/>
      <c r="L68" s="97"/>
      <c r="M68" s="97"/>
      <c r="N68" s="97"/>
    </row>
    <row r="69" spans="1:14" s="2" customFormat="1">
      <c r="B69" s="97" t="s">
        <v>25</v>
      </c>
      <c r="C69" s="97"/>
      <c r="D69" s="97"/>
      <c r="E69" s="97"/>
      <c r="F69" s="97"/>
      <c r="G69" s="97"/>
      <c r="H69" s="97"/>
      <c r="I69" s="97"/>
      <c r="J69" s="97"/>
      <c r="K69" s="97"/>
      <c r="L69" s="97"/>
      <c r="M69" s="97"/>
      <c r="N69" s="97"/>
    </row>
    <row r="70" spans="1:14" s="2" customFormat="1" ht="11.25" customHeight="1">
      <c r="B70" s="106"/>
      <c r="C70" s="107"/>
      <c r="D70" s="107"/>
      <c r="E70" s="107"/>
      <c r="F70" s="107"/>
      <c r="G70" s="107"/>
      <c r="H70" s="107"/>
      <c r="I70" s="107"/>
      <c r="J70" s="107"/>
      <c r="K70" s="107"/>
      <c r="L70" s="107"/>
      <c r="M70" s="107"/>
      <c r="N70" s="108"/>
    </row>
    <row r="71" spans="1:14">
      <c r="A71" s="3"/>
      <c r="B71" s="97" t="s">
        <v>98</v>
      </c>
      <c r="C71" s="97"/>
      <c r="D71" s="97"/>
      <c r="E71" s="97"/>
      <c r="F71" s="97"/>
      <c r="G71" s="97"/>
      <c r="H71" s="97"/>
      <c r="I71" s="97"/>
      <c r="J71" s="97"/>
      <c r="K71" s="97"/>
      <c r="L71" s="97"/>
      <c r="M71" s="97"/>
      <c r="N71" s="97"/>
    </row>
    <row r="72" spans="1:14" ht="32.25" customHeight="1">
      <c r="A72" s="3"/>
      <c r="B72" s="97" t="s">
        <v>67</v>
      </c>
      <c r="C72" s="97"/>
      <c r="D72" s="97"/>
      <c r="E72" s="97"/>
      <c r="F72" s="97"/>
      <c r="G72" s="97"/>
      <c r="H72" s="97"/>
      <c r="I72" s="97"/>
      <c r="J72" s="97"/>
      <c r="K72" s="97"/>
      <c r="L72" s="97"/>
      <c r="M72" s="97"/>
      <c r="N72" s="97"/>
    </row>
    <row r="73" spans="1:14">
      <c r="A73" s="3"/>
      <c r="B73" s="36"/>
      <c r="C73" s="36"/>
      <c r="D73" s="36"/>
      <c r="E73" s="36"/>
      <c r="F73" s="36"/>
      <c r="G73" s="10"/>
      <c r="H73" s="10"/>
      <c r="I73" s="10"/>
      <c r="J73" s="10"/>
      <c r="K73" s="10"/>
      <c r="L73" s="10"/>
      <c r="M73" s="10"/>
      <c r="N73" s="10"/>
    </row>
    <row r="74" spans="1:14" ht="35.25" customHeight="1">
      <c r="A74" s="7">
        <v>13</v>
      </c>
      <c r="B74" s="98" t="s">
        <v>26</v>
      </c>
      <c r="C74" s="99"/>
      <c r="D74" s="99"/>
      <c r="E74" s="99"/>
      <c r="F74" s="99"/>
      <c r="G74" s="100"/>
      <c r="H74" s="9"/>
      <c r="I74" s="9"/>
      <c r="J74" s="9"/>
      <c r="K74" s="9"/>
      <c r="L74" s="9"/>
      <c r="M74" s="9"/>
      <c r="N74" s="9"/>
    </row>
    <row r="75" spans="1:14">
      <c r="A75" s="7"/>
      <c r="C75" s="11"/>
      <c r="D75" s="11"/>
      <c r="E75" s="11"/>
      <c r="F75" s="11"/>
      <c r="G75" s="11"/>
      <c r="H75" s="11"/>
      <c r="I75" s="11"/>
      <c r="J75" s="11"/>
      <c r="K75" s="11"/>
      <c r="L75" s="11"/>
      <c r="M75" s="11"/>
      <c r="N75" s="11"/>
    </row>
    <row r="76" spans="1:14" ht="38.25">
      <c r="A76" s="3"/>
      <c r="B76" s="56" t="s">
        <v>27</v>
      </c>
      <c r="C76" s="57" t="s">
        <v>28</v>
      </c>
      <c r="D76" s="57" t="s">
        <v>39</v>
      </c>
      <c r="E76" s="57" t="s">
        <v>56</v>
      </c>
      <c r="F76" s="55" t="s">
        <v>57</v>
      </c>
      <c r="G76" s="57" t="s">
        <v>58</v>
      </c>
      <c r="H76" s="8"/>
      <c r="I76" s="8"/>
      <c r="J76" s="8"/>
      <c r="K76" s="8"/>
      <c r="L76" s="10"/>
      <c r="M76" s="10"/>
      <c r="N76" s="10"/>
    </row>
    <row r="77" spans="1:14" ht="13.5" customHeight="1">
      <c r="A77" s="3"/>
      <c r="B77" s="131" t="s">
        <v>29</v>
      </c>
      <c r="C77" s="38" t="s">
        <v>74</v>
      </c>
      <c r="D77" s="49">
        <v>3.59</v>
      </c>
      <c r="E77" s="49">
        <v>-2.4500000000000002</v>
      </c>
      <c r="F77" s="49">
        <v>1.53</v>
      </c>
      <c r="G77" s="49" t="s">
        <v>49</v>
      </c>
      <c r="L77" s="37"/>
      <c r="M77" s="37"/>
      <c r="N77" s="37"/>
    </row>
    <row r="78" spans="1:14">
      <c r="A78" s="3"/>
      <c r="B78" s="132"/>
      <c r="C78" s="38" t="s">
        <v>30</v>
      </c>
      <c r="D78" s="50"/>
      <c r="E78" s="50"/>
      <c r="F78" s="50"/>
      <c r="G78" s="50"/>
      <c r="L78" s="37"/>
      <c r="M78" s="37"/>
      <c r="N78" s="37"/>
    </row>
    <row r="79" spans="1:14">
      <c r="A79" s="3"/>
      <c r="B79" s="132"/>
      <c r="C79" s="38" t="s">
        <v>75</v>
      </c>
      <c r="D79" s="51">
        <v>15.84</v>
      </c>
      <c r="E79" s="49">
        <v>43.27</v>
      </c>
      <c r="F79" s="49">
        <v>44.26</v>
      </c>
      <c r="G79" s="49" t="s">
        <v>49</v>
      </c>
      <c r="L79" s="37"/>
      <c r="M79" s="37"/>
      <c r="N79" s="37"/>
    </row>
    <row r="80" spans="1:14">
      <c r="A80" s="3"/>
      <c r="B80" s="132"/>
      <c r="C80" s="2" t="s">
        <v>76</v>
      </c>
      <c r="D80" s="66">
        <v>6.34</v>
      </c>
      <c r="E80" s="62">
        <v>9.9700000000000006</v>
      </c>
      <c r="F80" s="62">
        <v>11.06</v>
      </c>
      <c r="G80" s="62" t="s">
        <v>49</v>
      </c>
      <c r="I80" s="72"/>
      <c r="L80" s="37"/>
      <c r="M80" s="37"/>
      <c r="N80" s="37"/>
    </row>
    <row r="81" spans="1:14">
      <c r="A81" s="3"/>
      <c r="B81" s="132"/>
      <c r="C81" s="38" t="s">
        <v>77</v>
      </c>
      <c r="D81" s="66">
        <v>5.21</v>
      </c>
      <c r="E81" s="71">
        <v>32.380000000000003</v>
      </c>
      <c r="F81" s="62">
        <v>1.89</v>
      </c>
      <c r="G81" s="62"/>
      <c r="I81" s="47"/>
      <c r="L81" s="37"/>
      <c r="M81" s="37"/>
      <c r="N81" s="37"/>
    </row>
    <row r="82" spans="1:14">
      <c r="A82" s="3"/>
      <c r="B82" s="133"/>
      <c r="C82" s="38" t="s">
        <v>31</v>
      </c>
      <c r="D82" s="66">
        <f>AVERAGE(D79:D81)</f>
        <v>9.1300000000000008</v>
      </c>
      <c r="E82" s="71">
        <f>AVERAGE(E79:E81)</f>
        <v>28.540000000000003</v>
      </c>
      <c r="F82" s="62">
        <v>19.07</v>
      </c>
      <c r="G82" s="62"/>
      <c r="I82" s="47"/>
      <c r="L82" s="37"/>
      <c r="M82" s="37"/>
      <c r="N82" s="37"/>
    </row>
    <row r="83" spans="1:14" ht="15.6" customHeight="1">
      <c r="A83" s="3"/>
      <c r="B83" s="110" t="s">
        <v>32</v>
      </c>
      <c r="C83" s="38" t="s">
        <v>74</v>
      </c>
      <c r="D83" s="50">
        <v>15.04</v>
      </c>
      <c r="E83" s="49">
        <v>-9.66</v>
      </c>
      <c r="F83" s="49">
        <f>I63/F77</f>
        <v>8.235294117647058</v>
      </c>
      <c r="G83" s="49" t="s">
        <v>49</v>
      </c>
      <c r="I83" s="47"/>
      <c r="L83" s="37"/>
      <c r="M83" s="37"/>
      <c r="N83" s="37"/>
    </row>
    <row r="84" spans="1:14">
      <c r="A84" s="3"/>
      <c r="B84" s="110"/>
      <c r="C84" s="38" t="s">
        <v>30</v>
      </c>
      <c r="D84" s="50"/>
      <c r="E84" s="50"/>
      <c r="F84" s="50"/>
      <c r="G84" s="50"/>
      <c r="I84" s="47"/>
      <c r="L84" s="37"/>
      <c r="M84" s="37"/>
      <c r="N84" s="37"/>
    </row>
    <row r="85" spans="1:14">
      <c r="A85" s="3"/>
      <c r="B85" s="110"/>
      <c r="C85" s="38" t="s">
        <v>75</v>
      </c>
      <c r="D85" s="50">
        <v>29.36</v>
      </c>
      <c r="E85" s="49">
        <v>26.736769124104459</v>
      </c>
      <c r="F85" s="49">
        <f>971.1/F79</f>
        <v>21.940804338002714</v>
      </c>
      <c r="G85" s="49" t="s">
        <v>49</v>
      </c>
      <c r="I85" s="47"/>
      <c r="L85" s="37"/>
      <c r="M85" s="37"/>
      <c r="N85" s="37"/>
    </row>
    <row r="86" spans="1:14">
      <c r="A86" s="3"/>
      <c r="B86" s="110"/>
      <c r="C86" s="2" t="s">
        <v>76</v>
      </c>
      <c r="D86" s="50">
        <v>11.55</v>
      </c>
      <c r="E86" s="49">
        <v>14.989969909729185</v>
      </c>
      <c r="F86" s="49">
        <f>179.65/F80</f>
        <v>16.243218806509944</v>
      </c>
      <c r="G86" s="49" t="s">
        <v>49</v>
      </c>
      <c r="I86" s="47"/>
      <c r="L86" s="37"/>
      <c r="M86" s="37"/>
      <c r="N86" s="37"/>
    </row>
    <row r="87" spans="1:14">
      <c r="A87" s="3"/>
      <c r="B87" s="110"/>
      <c r="C87" s="38" t="s">
        <v>77</v>
      </c>
      <c r="D87" s="50">
        <v>3.61</v>
      </c>
      <c r="E87" s="49">
        <v>1.62</v>
      </c>
      <c r="F87" s="49">
        <f>32.64/F81</f>
        <v>17.269841269841272</v>
      </c>
      <c r="G87" s="49" t="s">
        <v>49</v>
      </c>
      <c r="I87" s="47"/>
      <c r="L87" s="37"/>
      <c r="M87" s="37"/>
      <c r="N87" s="37"/>
    </row>
    <row r="88" spans="1:14">
      <c r="A88" s="3"/>
      <c r="B88" s="110"/>
      <c r="C88" s="38" t="s">
        <v>31</v>
      </c>
      <c r="D88" s="60">
        <f>AVERAGE(D85:D87)</f>
        <v>14.839999999999998</v>
      </c>
      <c r="E88" s="62">
        <f>AVERAGE(E85:E87)</f>
        <v>14.448913011277881</v>
      </c>
      <c r="F88" s="62">
        <v>18.48</v>
      </c>
      <c r="G88" s="62" t="s">
        <v>49</v>
      </c>
      <c r="L88" s="37"/>
      <c r="M88" s="37"/>
      <c r="N88" s="37"/>
    </row>
    <row r="89" spans="1:14" ht="14.25" customHeight="1">
      <c r="A89" s="3"/>
      <c r="B89" s="110" t="s">
        <v>38</v>
      </c>
      <c r="C89" s="38" t="s">
        <v>74</v>
      </c>
      <c r="D89" s="52">
        <v>0</v>
      </c>
      <c r="E89" s="49">
        <v>-15.94</v>
      </c>
      <c r="F89" s="49">
        <f>D28/(D29+D30)*100</f>
        <v>9.5543086069415395</v>
      </c>
      <c r="G89" s="49" t="s">
        <v>49</v>
      </c>
      <c r="L89" s="37"/>
      <c r="M89" s="37"/>
      <c r="N89" s="37"/>
    </row>
    <row r="90" spans="1:14">
      <c r="A90" s="3"/>
      <c r="B90" s="110"/>
      <c r="C90" s="38" t="s">
        <v>30</v>
      </c>
      <c r="D90" s="53"/>
      <c r="E90" s="53"/>
      <c r="F90" s="154"/>
      <c r="G90" s="49"/>
      <c r="L90" s="37"/>
      <c r="M90" s="37"/>
      <c r="N90" s="37"/>
    </row>
    <row r="91" spans="1:14">
      <c r="A91" s="3"/>
      <c r="B91" s="110"/>
      <c r="C91" s="38" t="s">
        <v>75</v>
      </c>
      <c r="D91" s="54">
        <v>0.1076</v>
      </c>
      <c r="E91" s="69">
        <v>0.18487855186884314</v>
      </c>
      <c r="F91" s="49">
        <f>2669.99/(603.28+16137.53)*100</f>
        <v>15.948989326083982</v>
      </c>
      <c r="G91" s="49" t="s">
        <v>49</v>
      </c>
      <c r="L91" s="37"/>
      <c r="M91" s="37"/>
      <c r="N91" s="37"/>
    </row>
    <row r="92" spans="1:14" ht="14.25">
      <c r="A92" s="3"/>
      <c r="B92" s="110"/>
      <c r="C92" s="2" t="s">
        <v>76</v>
      </c>
      <c r="D92" s="54">
        <v>8.3699999999999997E-2</v>
      </c>
      <c r="E92" s="69">
        <v>0.11607273722164137</v>
      </c>
      <c r="F92" s="49">
        <f>135.05/(125.01+1133.55)*100</f>
        <v>10.730517416730233</v>
      </c>
      <c r="G92" s="49" t="s">
        <v>49</v>
      </c>
      <c r="H92" s="74"/>
      <c r="L92" s="37"/>
      <c r="M92" s="37"/>
      <c r="N92" s="37"/>
    </row>
    <row r="93" spans="1:14" ht="14.25">
      <c r="A93" s="3"/>
      <c r="B93" s="110"/>
      <c r="C93" s="38" t="s">
        <v>77</v>
      </c>
      <c r="D93" s="54">
        <v>-0.12640000000000001</v>
      </c>
      <c r="E93" s="67">
        <v>255.41</v>
      </c>
      <c r="F93" s="49">
        <f>488.41/(2845.89+2252.66)*100</f>
        <v>9.5793902187876956</v>
      </c>
      <c r="G93" s="49" t="s">
        <v>49</v>
      </c>
      <c r="H93" s="73"/>
      <c r="L93" s="37"/>
      <c r="M93" s="37"/>
      <c r="N93" s="37"/>
    </row>
    <row r="94" spans="1:14" ht="14.25">
      <c r="A94" s="3"/>
      <c r="B94" s="110"/>
      <c r="C94" s="38" t="s">
        <v>31</v>
      </c>
      <c r="D94" s="61">
        <f>AVERAGE(D91:D93)</f>
        <v>2.1633333333333327E-2</v>
      </c>
      <c r="E94" s="62">
        <f>AVERAGE(E91:E93)</f>
        <v>85.236983763030153</v>
      </c>
      <c r="F94" s="49">
        <v>12.09</v>
      </c>
      <c r="G94" s="49" t="s">
        <v>49</v>
      </c>
      <c r="H94" s="74"/>
      <c r="J94" s="25"/>
      <c r="K94" s="25"/>
      <c r="L94" s="37"/>
      <c r="M94" s="37"/>
      <c r="N94" s="37"/>
    </row>
    <row r="95" spans="1:14" ht="13.5" customHeight="1">
      <c r="A95" s="3"/>
      <c r="B95" s="105" t="s">
        <v>33</v>
      </c>
      <c r="C95" s="38" t="s">
        <v>74</v>
      </c>
      <c r="D95" s="50">
        <v>-11.39</v>
      </c>
      <c r="E95" s="49">
        <v>14.41</v>
      </c>
      <c r="F95" s="49">
        <f>(2442.93+1451.02)/244.29</f>
        <v>15.939866552048795</v>
      </c>
      <c r="G95" s="49" t="s">
        <v>49</v>
      </c>
      <c r="H95" s="73"/>
      <c r="J95" s="25"/>
      <c r="K95" s="48"/>
      <c r="L95" s="37"/>
      <c r="M95" s="37"/>
      <c r="N95" s="37"/>
    </row>
    <row r="96" spans="1:14">
      <c r="A96" s="3"/>
      <c r="B96" s="105"/>
      <c r="C96" s="38" t="s">
        <v>30</v>
      </c>
      <c r="D96" s="50"/>
      <c r="E96" s="50"/>
      <c r="F96" s="50"/>
      <c r="G96" s="50"/>
      <c r="H96" s="47"/>
      <c r="J96" s="25"/>
      <c r="K96" s="25"/>
      <c r="L96" s="37"/>
      <c r="M96" s="37"/>
      <c r="N96" s="37"/>
    </row>
    <row r="97" spans="1:14">
      <c r="A97" s="3"/>
      <c r="B97" s="105"/>
      <c r="C97" s="38" t="s">
        <v>75</v>
      </c>
      <c r="D97" s="50">
        <v>148.44</v>
      </c>
      <c r="E97" s="49">
        <v>233.05098793263494</v>
      </c>
      <c r="F97" s="49">
        <f>(603.28+16137.53)/60.32</f>
        <v>277.5333222811671</v>
      </c>
      <c r="G97" s="49" t="s">
        <v>49</v>
      </c>
      <c r="J97" s="25"/>
      <c r="K97" s="25"/>
      <c r="L97" s="37"/>
      <c r="M97" s="37"/>
      <c r="N97" s="37"/>
    </row>
    <row r="98" spans="1:14">
      <c r="A98" s="3"/>
      <c r="B98" s="105"/>
      <c r="C98" s="2" t="s">
        <v>76</v>
      </c>
      <c r="D98" s="50">
        <v>69.81</v>
      </c>
      <c r="E98" s="49">
        <v>85.856543624161077</v>
      </c>
      <c r="F98" s="49">
        <f>(125.01+1133.55)/12.5</f>
        <v>100.6848</v>
      </c>
      <c r="G98" s="49" t="s">
        <v>49</v>
      </c>
      <c r="J98" s="25"/>
      <c r="K98" s="25"/>
      <c r="L98" s="37"/>
      <c r="M98" s="37"/>
      <c r="N98" s="37"/>
    </row>
    <row r="99" spans="1:14">
      <c r="A99" s="3"/>
      <c r="B99" s="105"/>
      <c r="C99" s="38" t="s">
        <v>77</v>
      </c>
      <c r="D99" s="50">
        <v>-41.06</v>
      </c>
      <c r="E99" s="49">
        <v>12.65</v>
      </c>
      <c r="F99" s="49">
        <f>(2845.89+2252.66)/284.58</f>
        <v>17.916051725349636</v>
      </c>
      <c r="G99" s="49" t="s">
        <v>49</v>
      </c>
      <c r="J99" s="25"/>
      <c r="K99" s="25"/>
      <c r="L99" s="37"/>
      <c r="M99" s="37"/>
      <c r="N99" s="37"/>
    </row>
    <row r="100" spans="1:14">
      <c r="A100" s="3"/>
      <c r="B100" s="105"/>
      <c r="C100" s="38" t="s">
        <v>31</v>
      </c>
      <c r="D100" s="60">
        <f>AVERAGE(D97:D99)</f>
        <v>59.063333333333333</v>
      </c>
      <c r="E100" s="49">
        <f>AVERAGE(E97:E99)</f>
        <v>110.51917718559866</v>
      </c>
      <c r="F100" s="49">
        <v>132.04</v>
      </c>
      <c r="G100" s="49" t="s">
        <v>49</v>
      </c>
      <c r="H100" s="37"/>
      <c r="I100" s="37"/>
      <c r="J100" s="37"/>
      <c r="K100" s="37"/>
      <c r="L100" s="37"/>
      <c r="M100" s="37"/>
      <c r="N100" s="37"/>
    </row>
    <row r="101" spans="1:14" ht="53.45" customHeight="1">
      <c r="A101" s="3"/>
      <c r="B101" s="82" t="s">
        <v>88</v>
      </c>
      <c r="C101" s="83"/>
      <c r="D101" s="83"/>
      <c r="E101" s="83"/>
      <c r="F101" s="83"/>
      <c r="G101" s="84"/>
      <c r="H101" s="37"/>
      <c r="I101" s="37"/>
      <c r="J101" s="37"/>
      <c r="K101" s="37"/>
      <c r="L101" s="37"/>
      <c r="M101" s="37"/>
      <c r="N101" s="37"/>
    </row>
    <row r="102" spans="1:14" ht="40.9" customHeight="1">
      <c r="A102" s="3"/>
      <c r="B102" s="85" t="s">
        <v>80</v>
      </c>
      <c r="C102" s="86"/>
      <c r="D102" s="86"/>
      <c r="E102" s="86"/>
      <c r="F102" s="86"/>
      <c r="G102" s="87"/>
      <c r="H102" s="37"/>
      <c r="I102" s="37"/>
      <c r="J102" s="37"/>
      <c r="K102" s="37"/>
      <c r="L102" s="37"/>
      <c r="M102" s="37"/>
      <c r="N102" s="37"/>
    </row>
    <row r="103" spans="1:14">
      <c r="C103" s="88"/>
      <c r="D103" s="88"/>
      <c r="E103" s="88"/>
      <c r="F103" s="88"/>
      <c r="G103" s="88"/>
      <c r="H103" s="37"/>
      <c r="I103" s="37"/>
    </row>
    <row r="104" spans="1:14" ht="126" customHeight="1">
      <c r="A104" s="7">
        <v>14</v>
      </c>
      <c r="B104" s="39" t="s">
        <v>34</v>
      </c>
      <c r="C104" s="94" t="s">
        <v>104</v>
      </c>
      <c r="D104" s="95"/>
      <c r="E104" s="95"/>
      <c r="F104" s="95"/>
      <c r="G104" s="96"/>
    </row>
    <row r="105" spans="1:14">
      <c r="A105" s="13"/>
      <c r="C105" s="40"/>
      <c r="D105" s="40" t="s">
        <v>35</v>
      </c>
      <c r="E105" s="40"/>
      <c r="F105" s="40"/>
      <c r="G105" s="40"/>
    </row>
    <row r="106" spans="1:14" ht="13.5" customHeight="1">
      <c r="B106" s="77" t="s">
        <v>73</v>
      </c>
      <c r="C106" s="78"/>
      <c r="D106" s="78"/>
      <c r="E106" s="78"/>
      <c r="F106" s="78"/>
      <c r="G106" s="79"/>
    </row>
  </sheetData>
  <mergeCells count="60">
    <mergeCell ref="B77:B82"/>
    <mergeCell ref="C20:E20"/>
    <mergeCell ref="A1:B1"/>
    <mergeCell ref="C5:E5"/>
    <mergeCell ref="B6:D6"/>
    <mergeCell ref="C10:E10"/>
    <mergeCell ref="B13:C13"/>
    <mergeCell ref="B17:E17"/>
    <mergeCell ref="C18:E18"/>
    <mergeCell ref="C19:E19"/>
    <mergeCell ref="B14:C14"/>
    <mergeCell ref="B33:E33"/>
    <mergeCell ref="C34:E34"/>
    <mergeCell ref="C35:E35"/>
    <mergeCell ref="B37:E37"/>
    <mergeCell ref="B39:E39"/>
    <mergeCell ref="C21:E21"/>
    <mergeCell ref="B22:E22"/>
    <mergeCell ref="B24:E24"/>
    <mergeCell ref="B25:E25"/>
    <mergeCell ref="B31:E31"/>
    <mergeCell ref="E27:E30"/>
    <mergeCell ref="B49:B50"/>
    <mergeCell ref="B44:E44"/>
    <mergeCell ref="C36:E36"/>
    <mergeCell ref="C40:E40"/>
    <mergeCell ref="C41:E41"/>
    <mergeCell ref="C42:E42"/>
    <mergeCell ref="B66:N66"/>
    <mergeCell ref="B95:B100"/>
    <mergeCell ref="B70:N70"/>
    <mergeCell ref="D45:E45"/>
    <mergeCell ref="D46:E46"/>
    <mergeCell ref="B89:B94"/>
    <mergeCell ref="B83:B88"/>
    <mergeCell ref="B68:N68"/>
    <mergeCell ref="B53:E53"/>
    <mergeCell ref="C55:E55"/>
    <mergeCell ref="B61:B62"/>
    <mergeCell ref="C61:C62"/>
    <mergeCell ref="D61:D62"/>
    <mergeCell ref="B67:N67"/>
    <mergeCell ref="C52:E52"/>
    <mergeCell ref="B48:E48"/>
    <mergeCell ref="B106:G106"/>
    <mergeCell ref="A49:A50"/>
    <mergeCell ref="B101:G101"/>
    <mergeCell ref="B102:G102"/>
    <mergeCell ref="C103:G103"/>
    <mergeCell ref="E61:E62"/>
    <mergeCell ref="F61:H61"/>
    <mergeCell ref="C49:E50"/>
    <mergeCell ref="C51:E51"/>
    <mergeCell ref="C104:G104"/>
    <mergeCell ref="B69:N69"/>
    <mergeCell ref="B71:N71"/>
    <mergeCell ref="B72:N72"/>
    <mergeCell ref="B74:G74"/>
    <mergeCell ref="I61:K61"/>
    <mergeCell ref="L61:N61"/>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CBB67-ABD9-42ED-92C3-7B01372BCBE9}">
  <dimension ref="A1:A90"/>
  <sheetViews>
    <sheetView workbookViewId="0">
      <selection sqref="A1:A90"/>
    </sheetView>
  </sheetViews>
  <sheetFormatPr defaultRowHeight="15"/>
  <cols>
    <col min="1" max="1" width="10.42578125" bestFit="1" customWidth="1"/>
  </cols>
  <sheetData>
    <row r="1" spans="1:1">
      <c r="A1" s="76"/>
    </row>
    <row r="2" spans="1:1">
      <c r="A2" s="76"/>
    </row>
    <row r="3" spans="1:1">
      <c r="A3" s="76"/>
    </row>
    <row r="4" spans="1:1">
      <c r="A4" s="76"/>
    </row>
    <row r="5" spans="1:1">
      <c r="A5" s="76"/>
    </row>
    <row r="6" spans="1:1">
      <c r="A6" s="76"/>
    </row>
    <row r="7" spans="1:1">
      <c r="A7" s="76"/>
    </row>
    <row r="8" spans="1:1">
      <c r="A8" s="76"/>
    </row>
    <row r="9" spans="1:1">
      <c r="A9" s="76"/>
    </row>
    <row r="10" spans="1:1">
      <c r="A10" s="76"/>
    </row>
    <row r="11" spans="1:1">
      <c r="A11" s="76"/>
    </row>
    <row r="12" spans="1:1">
      <c r="A12" s="76"/>
    </row>
    <row r="13" spans="1:1">
      <c r="A13" s="76"/>
    </row>
    <row r="14" spans="1:1">
      <c r="A14" s="76"/>
    </row>
    <row r="15" spans="1:1">
      <c r="A15" s="76"/>
    </row>
    <row r="16" spans="1:1">
      <c r="A16" s="76"/>
    </row>
    <row r="17" spans="1:1">
      <c r="A17" s="76"/>
    </row>
    <row r="18" spans="1:1">
      <c r="A18" s="76"/>
    </row>
    <row r="19" spans="1:1">
      <c r="A19" s="76"/>
    </row>
    <row r="20" spans="1:1">
      <c r="A20" s="76"/>
    </row>
    <row r="21" spans="1:1">
      <c r="A21" s="76"/>
    </row>
    <row r="22" spans="1:1">
      <c r="A22" s="76"/>
    </row>
    <row r="23" spans="1:1">
      <c r="A23" s="76"/>
    </row>
    <row r="24" spans="1:1">
      <c r="A24" s="76"/>
    </row>
    <row r="25" spans="1:1">
      <c r="A25" s="76"/>
    </row>
    <row r="26" spans="1:1">
      <c r="A26" s="76"/>
    </row>
    <row r="27" spans="1:1">
      <c r="A27" s="76"/>
    </row>
    <row r="28" spans="1:1">
      <c r="A28" s="76"/>
    </row>
    <row r="29" spans="1:1">
      <c r="A29" s="76"/>
    </row>
    <row r="30" spans="1:1">
      <c r="A30" s="76"/>
    </row>
    <row r="31" spans="1:1">
      <c r="A31" s="76"/>
    </row>
    <row r="32" spans="1:1">
      <c r="A32" s="76"/>
    </row>
    <row r="33" spans="1:1">
      <c r="A33" s="76"/>
    </row>
    <row r="34" spans="1:1">
      <c r="A34" s="76"/>
    </row>
    <row r="35" spans="1:1">
      <c r="A35" s="76"/>
    </row>
    <row r="36" spans="1:1">
      <c r="A36" s="76"/>
    </row>
    <row r="37" spans="1:1">
      <c r="A37" s="76"/>
    </row>
    <row r="38" spans="1:1">
      <c r="A38" s="76"/>
    </row>
    <row r="39" spans="1:1">
      <c r="A39" s="76"/>
    </row>
    <row r="40" spans="1:1">
      <c r="A40" s="76"/>
    </row>
    <row r="41" spans="1:1">
      <c r="A41" s="76"/>
    </row>
    <row r="42" spans="1:1">
      <c r="A42" s="76"/>
    </row>
    <row r="43" spans="1:1">
      <c r="A43" s="76"/>
    </row>
    <row r="44" spans="1:1">
      <c r="A44" s="76"/>
    </row>
    <row r="45" spans="1:1">
      <c r="A45" s="76"/>
    </row>
    <row r="46" spans="1:1">
      <c r="A46" s="76"/>
    </row>
    <row r="47" spans="1:1">
      <c r="A47" s="76"/>
    </row>
    <row r="48" spans="1:1">
      <c r="A48" s="76"/>
    </row>
    <row r="49" spans="1:1">
      <c r="A49" s="76"/>
    </row>
    <row r="50" spans="1:1">
      <c r="A50" s="76"/>
    </row>
    <row r="51" spans="1:1">
      <c r="A51" s="76"/>
    </row>
    <row r="52" spans="1:1">
      <c r="A52" s="76"/>
    </row>
    <row r="53" spans="1:1">
      <c r="A53" s="76"/>
    </row>
    <row r="54" spans="1:1">
      <c r="A54" s="76"/>
    </row>
    <row r="55" spans="1:1">
      <c r="A55" s="76"/>
    </row>
    <row r="56" spans="1:1">
      <c r="A56" s="76"/>
    </row>
    <row r="57" spans="1:1">
      <c r="A57" s="76"/>
    </row>
    <row r="58" spans="1:1">
      <c r="A58" s="76"/>
    </row>
    <row r="59" spans="1:1">
      <c r="A59" s="76"/>
    </row>
    <row r="60" spans="1:1">
      <c r="A60" s="76"/>
    </row>
    <row r="61" spans="1:1">
      <c r="A61" s="76"/>
    </row>
    <row r="62" spans="1:1">
      <c r="A62" s="76"/>
    </row>
    <row r="63" spans="1:1">
      <c r="A63" s="76"/>
    </row>
    <row r="64" spans="1:1">
      <c r="A64" s="76"/>
    </row>
    <row r="65" spans="1:1">
      <c r="A65" s="76"/>
    </row>
    <row r="66" spans="1:1">
      <c r="A66" s="76"/>
    </row>
    <row r="67" spans="1:1">
      <c r="A67" s="76"/>
    </row>
    <row r="68" spans="1:1">
      <c r="A68" s="76"/>
    </row>
    <row r="69" spans="1:1">
      <c r="A69" s="76"/>
    </row>
    <row r="70" spans="1:1">
      <c r="A70" s="76"/>
    </row>
    <row r="71" spans="1:1">
      <c r="A71" s="76"/>
    </row>
    <row r="72" spans="1:1">
      <c r="A72" s="76"/>
    </row>
    <row r="73" spans="1:1">
      <c r="A73" s="76"/>
    </row>
    <row r="74" spans="1:1">
      <c r="A74" s="76"/>
    </row>
    <row r="75" spans="1:1">
      <c r="A75" s="76"/>
    </row>
    <row r="76" spans="1:1">
      <c r="A76" s="76"/>
    </row>
    <row r="77" spans="1:1">
      <c r="A77" s="76"/>
    </row>
    <row r="78" spans="1:1">
      <c r="A78" s="76"/>
    </row>
    <row r="79" spans="1:1">
      <c r="A79" s="76"/>
    </row>
    <row r="80" spans="1:1">
      <c r="A80" s="76"/>
    </row>
    <row r="81" spans="1:1">
      <c r="A81" s="76"/>
    </row>
    <row r="82" spans="1:1">
      <c r="A82" s="76"/>
    </row>
    <row r="83" spans="1:1">
      <c r="A83" s="76"/>
    </row>
    <row r="84" spans="1:1">
      <c r="A84" s="76"/>
    </row>
    <row r="85" spans="1:1">
      <c r="A85" s="76"/>
    </row>
    <row r="86" spans="1:1">
      <c r="A86" s="76"/>
    </row>
    <row r="87" spans="1:1">
      <c r="A87" s="76"/>
    </row>
    <row r="88" spans="1:1">
      <c r="A88" s="76"/>
    </row>
    <row r="89" spans="1:1">
      <c r="A89" s="76"/>
    </row>
    <row r="90" spans="1:1">
      <c r="A90" s="7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DINDIGUL</vt: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2026-07-13T07:26:14Z</dcterms:modified>
</cp:coreProperties>
</file>